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36.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3.xml" ContentType="application/vnd.openxmlformats-officedocument.spreadsheetml.revisionLog+xml"/>
  <Override PartName="/xl/revisions/revisionLog21.xml" ContentType="application/vnd.openxmlformats-officedocument.spreadsheetml.revisionLog+xml"/>
  <Override PartName="/xl/revisions/revisionLog1.xml" ContentType="application/vnd.openxmlformats-officedocument.spreadsheetml.revisionLog+xml"/>
  <Override PartName="/xl/revisions/revisionLog8.xml" ContentType="application/vnd.openxmlformats-officedocument.spreadsheetml.revisionLog+xml"/>
  <Override PartName="/xl/revisions/revisionLog16.xml" ContentType="application/vnd.openxmlformats-officedocument.spreadsheetml.revisionLog+xml"/>
  <Override PartName="/xl/revisions/revisionLog24.xml" ContentType="application/vnd.openxmlformats-officedocument.spreadsheetml.revisionLog+xml"/>
  <Override PartName="/xl/revisions/revisionLog29.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20.xml" ContentType="application/vnd.openxmlformats-officedocument.spreadsheetml.revisionLog+xml"/>
  <Override PartName="/xl/revisions/revisionLog28.xml" ContentType="application/vnd.openxmlformats-officedocument.spreadsheetml.revisionLog+xml"/>
  <Override PartName="/xl/revisions/revisionLog33.xml" ContentType="application/vnd.openxmlformats-officedocument.spreadsheetml.revisionLog+xml"/>
  <Override PartName="/xl/revisions/revisionLog96.xml" ContentType="application/vnd.openxmlformats-officedocument.spreadsheetml.revisionLog+xml"/>
  <Override PartName="/xl/revisions/revisionLog11.xml" ContentType="application/vnd.openxmlformats-officedocument.spreadsheetml.revisionLog+xml"/>
  <Override PartName="/xl/revisions/revisionLog15.xml" ContentType="application/vnd.openxmlformats-officedocument.spreadsheetml.revisionLog+xml"/>
  <Override PartName="/xl/revisions/revisionLog6.xml" ContentType="application/vnd.openxmlformats-officedocument.spreadsheetml.revisionLog+xml"/>
  <Override PartName="/xl/revisions/revisionLog14.xml" ContentType="application/vnd.openxmlformats-officedocument.spreadsheetml.revisionLog+xml"/>
  <Override PartName="/xl/revisions/revisionLog19.xml" ContentType="application/vnd.openxmlformats-officedocument.spreadsheetml.revisionLog+xml"/>
  <Override PartName="/xl/revisions/revisionLog27.xml" ContentType="application/vnd.openxmlformats-officedocument.spreadsheetml.revisionLog+xml"/>
  <Override PartName="/xl/revisions/revisionLog32.xml" ContentType="application/vnd.openxmlformats-officedocument.spreadsheetml.revisionLog+xml"/>
  <Override PartName="/xl/revisions/revisionLog35.xml" ContentType="application/vnd.openxmlformats-officedocument.spreadsheetml.revisionLog+xml"/>
  <Override PartName="/xl/revisions/revisionLog95.xml" ContentType="application/vnd.openxmlformats-officedocument.spreadsheetml.revisionLog+xml"/>
  <Override PartName="/xl/revisions/revisionLog10.xml" ContentType="application/vnd.openxmlformats-officedocument.spreadsheetml.revisionLog+xml"/>
  <Override PartName="/xl/revisions/revisionLog18.xml" ContentType="application/vnd.openxmlformats-officedocument.spreadsheetml.revisionLog+xml"/>
  <Override PartName="/xl/revisions/revisionLog23.xml" ContentType="application/vnd.openxmlformats-officedocument.spreadsheetml.revisionLog+xml"/>
  <Override PartName="/xl/revisions/revisionLog31.xml" ContentType="application/vnd.openxmlformats-officedocument.spreadsheetml.revisionLog+xml"/>
  <Override PartName="/xl/revisions/revisionLog3.xml" ContentType="application/vnd.openxmlformats-officedocument.spreadsheetml.revisionLog+xml"/>
  <Override PartName="/xl/revisions/revisionLog5.xml" ContentType="application/vnd.openxmlformats-officedocument.spreadsheetml.revisionLog+xml"/>
  <Override PartName="/xl/revisions/revisionLog26.xml" ContentType="application/vnd.openxmlformats-officedocument.spreadsheetml.revisionLog+xml"/>
  <Override PartName="/xl/revisions/revisionLog34.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7.xml" ContentType="application/vnd.openxmlformats-officedocument.spreadsheetml.revisionLog+xml"/>
  <Override PartName="/xl/revisions/revisionLog22.xml" ContentType="application/vnd.openxmlformats-officedocument.spreadsheetml.revisionLog+xml"/>
  <Override PartName="/xl/revisions/revisionLog30.xml" ContentType="application/vnd.openxmlformats-officedocument.spreadsheetml.revisionLog+xml"/>
  <Override PartName="/xl/revisions/revisionLog2.xml" ContentType="application/vnd.openxmlformats-officedocument.spreadsheetml.revisionLog+xml"/>
  <Override PartName="/xl/revisions/revisionLog2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H:\rozp 2022\přímé NIV 2022 zadání KÚ\příloha metodiky 2022\"/>
    </mc:Choice>
  </mc:AlternateContent>
  <xr:revisionPtr revIDLastSave="0" documentId="13_ncr:81_{630FF898-4002-49D4-A7DE-6DBA6F4C16A3}" xr6:coauthVersionLast="47" xr6:coauthVersionMax="47" xr10:uidLastSave="{00000000-0000-0000-0000-000000000000}"/>
  <bookViews>
    <workbookView xWindow="-120" yWindow="-120" windowWidth="29040" windowHeight="15840" xr2:uid="{00000000-000D-0000-FFFF-FFFF00000000}"/>
  </bookViews>
  <sheets>
    <sheet name="rekapitulace pro r. 2022" sheetId="1" r:id="rId1"/>
    <sheet name="List2" sheetId="2" r:id="rId2"/>
    <sheet name="List3" sheetId="3" r:id="rId3"/>
  </sheets>
  <definedNames>
    <definedName name="_xlnm._FilterDatabase" localSheetId="0" hidden="1">'rekapitulace pro r. 2022'!$C$4:$AY$117</definedName>
    <definedName name="_xlnm.Print_Titles" localSheetId="0">'rekapitulace pro r. 2022'!$A:$B,'rekapitulace pro r. 2022'!$1:$4</definedName>
    <definedName name="Z_018CDF41_8BF5_4F05_8A53_E19031C5DF43_.wvu.FilterData" localSheetId="0" hidden="1">'rekapitulace pro r. 2022'!$C$4:$AY$117</definedName>
    <definedName name="Z_01D60DC3_83D1_477F_8CB2_FBED2B4E102A_.wvu.FilterData" localSheetId="0" hidden="1">'rekapitulace pro r. 2022'!$A$2:$AZ$114</definedName>
    <definedName name="Z_0263CF08_90AC_4AC9_862E_CEFB145CFCA9_.wvu.FilterData" localSheetId="0" hidden="1">'rekapitulace pro r. 2022'!$A$2:$AZ$114</definedName>
    <definedName name="Z_02919911_0D79_41BC_AEA7_B810DB1A0719_.wvu.FilterData" localSheetId="0" hidden="1">'rekapitulace pro r. 2022'!$C$4:$AY$117</definedName>
    <definedName name="Z_02D89CA2_16DE_400D_A339_4442AE86F9A6_.wvu.FilterData" localSheetId="0" hidden="1">'rekapitulace pro r. 2022'!$C$4:$AZ$114</definedName>
    <definedName name="Z_04917EA0_AEB4_44DB_A74D_B68FB737E1D8_.wvu.Cols" localSheetId="0" hidden="1">'rekapitulace pro r. 2022'!#REF!</definedName>
    <definedName name="Z_04917EA0_AEB4_44DB_A74D_B68FB737E1D8_.wvu.FilterData" localSheetId="0" hidden="1">'rekapitulace pro r. 2022'!$C$4:$AY$117</definedName>
    <definedName name="Z_04917EA0_AEB4_44DB_A74D_B68FB737E1D8_.wvu.PrintTitles" localSheetId="0" hidden="1">'rekapitulace pro r. 2022'!$A:$B,'rekapitulace pro r. 2022'!$1:$4</definedName>
    <definedName name="Z_05056D1E_E784_44B1_95DD_7D9ACE12BE99_.wvu.FilterData" localSheetId="0" hidden="1">'rekapitulace pro r. 2022'!$C$4:$AY$117</definedName>
    <definedName name="Z_05F0BC68_3DDE_463D_914F_583D7DB602BE_.wvu.FilterData" localSheetId="0" hidden="1">'rekapitulace pro r. 2022'!$C$4:$AY$117</definedName>
    <definedName name="Z_06B402C9_9105_422B_8D6D_D165EFDEE295_.wvu.FilterData" localSheetId="0" hidden="1">'rekapitulace pro r. 2022'!$D$4:$AX$63</definedName>
    <definedName name="Z_06D07A6C_4557_4681_9372_C7ABE0668183_.wvu.FilterData" localSheetId="0" hidden="1">'rekapitulace pro r. 2022'!$C$4:$AY$117</definedName>
    <definedName name="Z_08186933_C902_40BE_9871_86E57F793319_.wvu.FilterData" localSheetId="0" hidden="1">'rekapitulace pro r. 2022'!#REF!</definedName>
    <definedName name="Z_08EC96BE_0301_4E1C_A285_38B505C30BFC_.wvu.FilterData" localSheetId="0" hidden="1">'rekapitulace pro r. 2022'!$C$4:$AY$117</definedName>
    <definedName name="Z_091C2710_9D43_4CC0_8951_292E4C63D963_.wvu.FilterData" localSheetId="0" hidden="1">'rekapitulace pro r. 2022'!$D$4:$AX$63</definedName>
    <definedName name="Z_09627F9B_D160_4647_83E7_E5CD157CA38B_.wvu.FilterData" localSheetId="0" hidden="1">'rekapitulace pro r. 2022'!$D$4:$AX$63</definedName>
    <definedName name="Z_09C7A04F_FAAE_4835_95EE_C7A01AAED2F0_.wvu.FilterData" localSheetId="0" hidden="1">'rekapitulace pro r. 2022'!$C$4:$AY$117</definedName>
    <definedName name="Z_0A9CD427_6C5C_4397_89AB_6E72778A4EC6_.wvu.FilterData" localSheetId="0" hidden="1">'rekapitulace pro r. 2022'!$C$4:$AY$117</definedName>
    <definedName name="Z_0AA30656_BB9F_46DC_90BB_5FC8BFD0B584_.wvu.FilterData" localSheetId="0" hidden="1">'rekapitulace pro r. 2022'!$C$4:$AZ$114</definedName>
    <definedName name="Z_0B16428C_386D_454F_B89B_F8C4E36EB4E3_.wvu.FilterData" localSheetId="0" hidden="1">'rekapitulace pro r. 2022'!$C$4:$AY$117</definedName>
    <definedName name="Z_0B96E24D_B6C1_4EBE_A0B1_F83E680D491E_.wvu.FilterData" localSheetId="0" hidden="1">'rekapitulace pro r. 2022'!$C$4:$AY$117</definedName>
    <definedName name="Z_0B96E24D_B6C1_4EBE_A0B1_F83E680D491E_.wvu.PrintTitles" localSheetId="0" hidden="1">'rekapitulace pro r. 2022'!$A:$B,'rekapitulace pro r. 2022'!$1:$4</definedName>
    <definedName name="Z_0B9E6F6A_CF05_45C0_BAA6_742E3096FAD4_.wvu.FilterData" localSheetId="0" hidden="1">'rekapitulace pro r. 2022'!$AC$4:$AG$57</definedName>
    <definedName name="Z_0BAE814C_225A_4536_9E92_2B3147A8A2D1_.wvu.FilterData" localSheetId="0" hidden="1">'rekapitulace pro r. 2022'!$C$4:$AY$117</definedName>
    <definedName name="Z_0BE8C9EF_4672_4BFC_8A60_BB125278CD76_.wvu.FilterData" localSheetId="0" hidden="1">'rekapitulace pro r. 2022'!$C$4:$AY$117</definedName>
    <definedName name="Z_0C39F45F_FB79_43F0_8331_5336564F8B52_.wvu.FilterData" localSheetId="0" hidden="1">'rekapitulace pro r. 2022'!$AZ$4:$AZ$110</definedName>
    <definedName name="Z_0CA61946_4E50_482E_B336_4B9185F38B56_.wvu.FilterData" localSheetId="0" hidden="1">'rekapitulace pro r. 2022'!$D$4:$AX$63</definedName>
    <definedName name="Z_0CA88B16_49A7_424B_A86A_3C155BF07810_.wvu.FilterData" localSheetId="0" hidden="1">'rekapitulace pro r. 2022'!$C$4:$AY$117</definedName>
    <definedName name="Z_0EBB2CCB_74B5_45B9_811C_B5C0652408F9_.wvu.FilterData" localSheetId="0" hidden="1">'rekapitulace pro r. 2022'!$AX$4:$AZ$114</definedName>
    <definedName name="Z_0ECB3CFE_094A_49D4_BDE6_3EF8D7D8F9EF_.wvu.FilterData" localSheetId="0" hidden="1">'rekapitulace pro r. 2022'!$C$4:$AY$117</definedName>
    <definedName name="Z_0F384C6F_BA0B_4E61_ACD4_0478EFB56E4A_.wvu.FilterData" localSheetId="0" hidden="1">'rekapitulace pro r. 2022'!$C$4:$AY$117</definedName>
    <definedName name="Z_0F68A1E9_1DA2_4488_A2CA_6DAC49F83149_.wvu.FilterData" localSheetId="0" hidden="1">'rekapitulace pro r. 2022'!$C$4:$AY$117</definedName>
    <definedName name="Z_0FCB1660_5CDA_4FFE_87C1_3B6F25887A6E_.wvu.FilterData" localSheetId="0" hidden="1">'rekapitulace pro r. 2022'!$C$4:$AZ$114</definedName>
    <definedName name="Z_10657BC4_AD41_4556_A26B_79FA5813EA2F_.wvu.FilterData" localSheetId="0" hidden="1">'rekapitulace pro r. 2022'!$AC$4:$AG$57</definedName>
    <definedName name="Z_10DCC889_C5C3_4EAB_83AD_A0BC77F88640_.wvu.FilterData" localSheetId="0" hidden="1">'rekapitulace pro r. 2022'!$C$4:$AX$112</definedName>
    <definedName name="Z_112DA544_A215_4EFE_884B_DEC710DA7C5F_.wvu.FilterData" localSheetId="0" hidden="1">'rekapitulace pro r. 2022'!$C$4:$AY$117</definedName>
    <definedName name="Z_119758CD_D67A_41EF_A869_9FB76D91FA88_.wvu.FilterData" localSheetId="0" hidden="1">'rekapitulace pro r. 2022'!$AX$4:$AZ$114</definedName>
    <definedName name="Z_11EAC397_7379_46D4_A737_65045D849342_.wvu.FilterData" localSheetId="0" hidden="1">'rekapitulace pro r. 2022'!$D$4:$AX$63</definedName>
    <definedName name="Z_129824F0_D75C_44E5_8034_CC240B04F0B9_.wvu.FilterData" localSheetId="0" hidden="1">'rekapitulace pro r. 2022'!$C$4:$AY$117</definedName>
    <definedName name="Z_12E030AF_7416_4686_AC84_77C1E201C064_.wvu.FilterData" localSheetId="0" hidden="1">'rekapitulace pro r. 2022'!$AX$4:$AZ$114</definedName>
    <definedName name="Z_133AECD7_1DF0_49B2_A09E_DF0212DB42FC_.wvu.FilterData" localSheetId="0" hidden="1">'rekapitulace pro r. 2022'!$C$4:$AY$117</definedName>
    <definedName name="Z_1405EBAA_26F5_4C92_8380_D0BC68577227_.wvu.FilterData" localSheetId="0" hidden="1">'rekapitulace pro r. 2022'!$B$4:$F$114</definedName>
    <definedName name="Z_14D20862_3FF1_4450_8BDD_F6EC46AB4B12_.wvu.FilterData" localSheetId="0" hidden="1">'rekapitulace pro r. 2022'!$AX$4:$AZ$114</definedName>
    <definedName name="Z_14D8FF62_525E_4978_98CD_831EA9719D24_.wvu.FilterData" localSheetId="0" hidden="1">'rekapitulace pro r. 2022'!$AC$4:$AG$57</definedName>
    <definedName name="Z_15F6C5A4_D833_46E5_8DEA_EB4990407C22_.wvu.FilterData" localSheetId="0" hidden="1">'rekapitulace pro r. 2022'!$C$4:$AY$117</definedName>
    <definedName name="Z_160AC621_16C0_4725_A7E9_89F1D1913675_.wvu.FilterData" localSheetId="0" hidden="1">'rekapitulace pro r. 2022'!$C$4:$AY$117</definedName>
    <definedName name="Z_165AEAEA_F0B9_4133_98D7_26465254569C_.wvu.FilterData" localSheetId="0" hidden="1">'rekapitulace pro r. 2022'!$AC$4:$AG$57</definedName>
    <definedName name="Z_16DB2E8F_7946_413F_BECA_E1FF4EE2399D_.wvu.FilterData" localSheetId="0" hidden="1">'rekapitulace pro r. 2022'!$AX$4:$AZ$114</definedName>
    <definedName name="Z_16EF8801_6C34_4C26_A153_AFA26942E4AA_.wvu.FilterData" localSheetId="0" hidden="1">'rekapitulace pro r. 2022'!$C$4:$AY$117</definedName>
    <definedName name="Z_1793761A_18B2_44E1_B2DA_A8A7F961ED91_.wvu.FilterData" localSheetId="0" hidden="1">'rekapitulace pro r. 2022'!$C$4:$AY$117</definedName>
    <definedName name="Z_187CC08D_4608_4D8A_85FE_4E52F75BF75F_.wvu.FilterData" localSheetId="0" hidden="1">'rekapitulace pro r. 2022'!$AC$4:$AG$57</definedName>
    <definedName name="Z_195FBC4F_F93F_43D4_AEBE_0EE906C5F4FB_.wvu.FilterData" localSheetId="0" hidden="1">'rekapitulace pro r. 2022'!$AX$4:$AZ$114</definedName>
    <definedName name="Z_1A9CE45C_8889_4E6A_A512_E9FC5C58BEED_.wvu.FilterData" localSheetId="0" hidden="1">'rekapitulace pro r. 2022'!$C$4:$AY$117</definedName>
    <definedName name="Z_1B908FCB_5FF9_441A_A4D4_36852E0539B3_.wvu.FilterData" localSheetId="0" hidden="1">'rekapitulace pro r. 2022'!$D$4:$AX$63</definedName>
    <definedName name="Z_1C03BE40_9EFF_45BD_96A2_56642F0E89DE_.wvu.FilterData" localSheetId="0" hidden="1">'rekapitulace pro r. 2022'!$C$4:$AY$117</definedName>
    <definedName name="Z_1C0533D5_1602_4D91_8ACD_D5A94ACF40DD_.wvu.FilterData" localSheetId="0" hidden="1">'rekapitulace pro r. 2022'!$AX$4:$AZ$114</definedName>
    <definedName name="Z_1C21B521_5D5A_4EE0_A6E6_560C1B1C97F1_.wvu.FilterData" localSheetId="0" hidden="1">'rekapitulace pro r. 2022'!$C$4:$AY$117</definedName>
    <definedName name="Z_1C777DBE_537F_4819_8CD4_166C0CE9A684_.wvu.FilterData" localSheetId="0" hidden="1">'rekapitulace pro r. 2022'!$C$4:$AY$117</definedName>
    <definedName name="Z_1D888E37_2224_47B8_BBCA_8AE3DB477E24_.wvu.FilterData" localSheetId="0" hidden="1">'rekapitulace pro r. 2022'!$AQ$4:$AX$63</definedName>
    <definedName name="Z_1E4E2307_1ABD_4DB5_904D_A1B06917412B_.wvu.FilterData" localSheetId="0" hidden="1">'rekapitulace pro r. 2022'!$C$4:$AY$117</definedName>
    <definedName name="Z_1E7F5A14_4CBC_49A0_984A_99766FE79B1D_.wvu.FilterData" localSheetId="0" hidden="1">'rekapitulace pro r. 2022'!$AC$4:$AG$57</definedName>
    <definedName name="Z_1F087C27_0B44_44A4_A0F7_68DD48B6BAAA_.wvu.FilterData" localSheetId="0" hidden="1">'rekapitulace pro r. 2022'!#REF!</definedName>
    <definedName name="Z_1FD040D7_D6BF_4FFC_81A3_9314CAD9C0FF_.wvu.FilterData" localSheetId="0" hidden="1">'rekapitulace pro r. 2022'!$AX$4:$AZ$114</definedName>
    <definedName name="Z_21FB03B5_FEC1_457E_9D5D_AEAF28571CD0_.wvu.Cols" localSheetId="0" hidden="1">'rekapitulace pro r. 2022'!#REF!,'rekapitulace pro r. 2022'!#REF!</definedName>
    <definedName name="Z_21FB03B5_FEC1_457E_9D5D_AEAF28571CD0_.wvu.FilterData" localSheetId="0" hidden="1">'rekapitulace pro r. 2022'!$AX$4:$AZ$114</definedName>
    <definedName name="Z_21FB03B5_FEC1_457E_9D5D_AEAF28571CD0_.wvu.PrintTitles" localSheetId="0" hidden="1">'rekapitulace pro r. 2022'!$A:$C,'rekapitulace pro r. 2022'!$1:$4</definedName>
    <definedName name="Z_2255BD0F_0F55_423C_9F5D_F6576563FD7F_.wvu.FilterData" localSheetId="0" hidden="1">'rekapitulace pro r. 2022'!$C$4:$AY$117</definedName>
    <definedName name="Z_22789203_99C9_4695_A00F_8332CF9F77C6_.wvu.FilterData" localSheetId="0" hidden="1">'rekapitulace pro r. 2022'!$A$3:$AX$112</definedName>
    <definedName name="Z_2295268F_4678_43D2_86DE_92B0543531F9_.wvu.FilterData" localSheetId="0" hidden="1">'rekapitulace pro r. 2022'!$A$2:$AZ$114</definedName>
    <definedName name="Z_22E8D445_2EDB_493A_90D2_CEECA8A7A97F_.wvu.FilterData" localSheetId="0" hidden="1">'rekapitulace pro r. 2022'!$C$4:$AY$117</definedName>
    <definedName name="Z_237177CB_A85E_4683_89C5_674D9AA39604_.wvu.FilterData" localSheetId="0" hidden="1">'rekapitulace pro r. 2022'!$C$4:$AZ$114</definedName>
    <definedName name="Z_23BBB89C_820B_482C_B532_49620385680A_.wvu.FilterData" localSheetId="0" hidden="1">'rekapitulace pro r. 2022'!$D$4:$AX$63</definedName>
    <definedName name="Z_2400B340_2F1D_471E_9859_75AE6811B019_.wvu.FilterData" localSheetId="0" hidden="1">'rekapitulace pro r. 2022'!$A$3:$AX$112</definedName>
    <definedName name="Z_25122FFC_D519_4B1B_B89F_446962827DD2_.wvu.FilterData" localSheetId="0" hidden="1">'rekapitulace pro r. 2022'!$A$2:$AZ$114</definedName>
    <definedName name="Z_2611B2AB_C569_4736_A024_6DD9FBBB09D2_.wvu.FilterData" localSheetId="0" hidden="1">'rekapitulace pro r. 2022'!$A$2:$AZ$114</definedName>
    <definedName name="Z_27357159_C99A_44C2_BCBD_2D5E22A10370_.wvu.FilterData" localSheetId="0" hidden="1">'rekapitulace pro r. 2022'!#REF!</definedName>
    <definedName name="Z_2776AC98_826F_41C6_9729_7CA0A644B43C_.wvu.FilterData" localSheetId="0" hidden="1">'rekapitulace pro r. 2022'!$C$4:$AY$117</definedName>
    <definedName name="Z_2A18B762_C948_42AD_A122_934266EC8D05_.wvu.FilterData" localSheetId="0" hidden="1">'rekapitulace pro r. 2022'!$AX$4:$AZ$114</definedName>
    <definedName name="Z_2A3F304A_83F5_453D_87BE_A20404E3555C_.wvu.FilterData" localSheetId="0" hidden="1">'rekapitulace pro r. 2022'!$D$4:$AX$63</definedName>
    <definedName name="Z_2A647F16_69EB_4013_BB63_5501D82DF4B0_.wvu.FilterData" localSheetId="0" hidden="1">'rekapitulace pro r. 2022'!$D$4:$AX$63</definedName>
    <definedName name="Z_2AC9A2E3_C899_4A1D_ABF4_C801E0A5BD28_.wvu.FilterData" localSheetId="0" hidden="1">'rekapitulace pro r. 2022'!$AX$4:$AZ$114</definedName>
    <definedName name="Z_2B5C2893_4DA6_4FC6_ABBC_704DE65A7F43_.wvu.FilterData" localSheetId="0" hidden="1">'rekapitulace pro r. 2022'!$AC$4:$AG$57</definedName>
    <definedName name="Z_2CC8A769_162D_4B25_ACCA_C778E91165CC_.wvu.FilterData" localSheetId="0" hidden="1">'rekapitulace pro r. 2022'!$AC$4:$AG$57</definedName>
    <definedName name="Z_2E4A082B_1A54_42DD_85B0_4036733C2604_.wvu.FilterData" localSheetId="0" hidden="1">'rekapitulace pro r. 2022'!$C$4:$AY$117</definedName>
    <definedName name="Z_2E9692D7_5C04_4F05_A386_6A580B5760EF_.wvu.FilterData" localSheetId="0" hidden="1">'rekapitulace pro r. 2022'!$AC$4:$AG$57</definedName>
    <definedName name="Z_2EA31DBD_F9C6_4A8A_A568_338DB3E4DFC4_.wvu.FilterData" localSheetId="0" hidden="1">'rekapitulace pro r. 2022'!$C$4:$AY$117</definedName>
    <definedName name="Z_2EA6944A_8F5D_4E09_814F_20911BFD6BA5_.wvu.FilterData" localSheetId="0" hidden="1">'rekapitulace pro r. 2022'!$C$4:$AY$117</definedName>
    <definedName name="Z_2F51B727_8D5C_44D8_9B75_3C83998B0975_.wvu.FilterData" localSheetId="0" hidden="1">'rekapitulace pro r. 2022'!$C$4:$AY$117</definedName>
    <definedName name="Z_2FAEDC79_3615_4DAC_B17E_CCF77D96B390_.wvu.FilterData" localSheetId="0" hidden="1">'rekapitulace pro r. 2022'!$D$4:$AX$63</definedName>
    <definedName name="Z_2FEAB33B_B029_41ED_85A4_66ECF7C1D33D_.wvu.FilterData" localSheetId="0" hidden="1">'rekapitulace pro r. 2022'!$A$2:$AZ$114</definedName>
    <definedName name="Z_3005AD01_50B0_466A_BB28_B67FCE5FEDDF_.wvu.FilterData" localSheetId="0" hidden="1">'rekapitulace pro r. 2022'!$D$4:$AX$63</definedName>
    <definedName name="Z_30A7845E_60EC_4B6F_97E5_D3ACA7DA1894_.wvu.FilterData" localSheetId="0" hidden="1">'rekapitulace pro r. 2022'!$C$4:$AY$117</definedName>
    <definedName name="Z_30CA3C66_E84D_4898_B1CD_3A8491E536D3_.wvu.FilterData" localSheetId="0" hidden="1">'rekapitulace pro r. 2022'!$A$2:$AZ$114</definedName>
    <definedName name="Z_312F7E45_D68B_4977_8006_5517A7A59274_.wvu.FilterData" localSheetId="0" hidden="1">'rekapitulace pro r. 2022'!$D$4:$AX$63</definedName>
    <definedName name="Z_31D3E9BC_2F52_4FB4_8C5B_8D464731B885_.wvu.FilterData" localSheetId="0" hidden="1">'rekapitulace pro r. 2022'!$C$4:$AY$117</definedName>
    <definedName name="Z_31FC6F4E_6E92_4B4F_A2EC_8F8BD1DFB673_.wvu.FilterData" localSheetId="0" hidden="1">'rekapitulace pro r. 2022'!$C$4:$AY$117</definedName>
    <definedName name="Z_3359BE2D_187C_4025_97F0_53A294BFA137_.wvu.FilterData" localSheetId="0" hidden="1">'rekapitulace pro r. 2022'!$AC$4:$AG$57</definedName>
    <definedName name="Z_3434B011_0B76_4DCF_B560_F288425F2D7F_.wvu.FilterData" localSheetId="0" hidden="1">'rekapitulace pro r. 2022'!$C$4:$AZ$114</definedName>
    <definedName name="Z_34494158_2DEE_4769_AB68_9178DDC01C4E_.wvu.FilterData" localSheetId="0" hidden="1">'rekapitulace pro r. 2022'!$C$4:$AY$117</definedName>
    <definedName name="Z_355B178D_F869_49BB_BEB4_7862498DEDA7_.wvu.FilterData" localSheetId="0" hidden="1">'rekapitulace pro r. 2022'!$AC$4:$AG$57</definedName>
    <definedName name="Z_35BF5C28_ACDA_472B_BED3_B6ECA9D1FA0D_.wvu.FilterData" localSheetId="0" hidden="1">'rekapitulace pro r. 2022'!$A$3:$AX$112</definedName>
    <definedName name="Z_35FC15D7_0F7A_40FE_BD58_EB245B566063_.wvu.FilterData" localSheetId="0" hidden="1">'rekapitulace pro r. 2022'!$AC$4:$AG$57</definedName>
    <definedName name="Z_36FC2D5A_3DC3_41C4_A155_F653962683D1_.wvu.FilterData" localSheetId="0" hidden="1">'rekapitulace pro r. 2022'!$AC$4:$AG$57</definedName>
    <definedName name="Z_3780907F_7894_438A_B65A_37E12F6B40C2_.wvu.FilterData" localSheetId="0" hidden="1">'rekapitulace pro r. 2022'!#REF!</definedName>
    <definedName name="Z_379D64B4_81BB_4400_8E26_074F7B842AC9_.wvu.FilterData" localSheetId="0" hidden="1">'rekapitulace pro r. 2022'!$C$4:$AY$117</definedName>
    <definedName name="Z_37ED6B61_F95E_4E9E_947E_B1C74B95896A_.wvu.FilterData" localSheetId="0" hidden="1">'rekapitulace pro r. 2022'!#REF!</definedName>
    <definedName name="Z_38F882F4_709A_4DD5_B8A3_8F997404F18B_.wvu.FilterData" localSheetId="0" hidden="1">'rekapitulace pro r. 2022'!$A$2:$AZ$114</definedName>
    <definedName name="Z_390C976B_AD36_40E2_934E_CEAFEBD16EA3_.wvu.FilterData" localSheetId="0" hidden="1">'rekapitulace pro r. 2022'!$B$4:$F$114</definedName>
    <definedName name="Z_3916117C_DFE4_4654_9A43_6674AD7AE94D_.wvu.FilterData" localSheetId="0" hidden="1">'rekapitulace pro r. 2022'!$C$4:$AY$117</definedName>
    <definedName name="Z_3927D39A_5FDB_4942_90F1_1E3FC9AA2C4F_.wvu.FilterData" localSheetId="0" hidden="1">'rekapitulace pro r. 2022'!$C$4:$AY$117</definedName>
    <definedName name="Z_39F7425F_FAA1_4D41_B860_A2B566309CBE_.wvu.FilterData" localSheetId="0" hidden="1">'rekapitulace pro r. 2022'!$C$4:$AY$117</definedName>
    <definedName name="Z_3A69DCF3_C02E_424D_8CB3_518AE7C65A6A_.wvu.FilterData" localSheetId="0" hidden="1">'rekapitulace pro r. 2022'!$B$4:$F$114</definedName>
    <definedName name="Z_3A705DE6_BBF9_4402_8F24_9AF1D7BFA1C2_.wvu.FilterData" localSheetId="0" hidden="1">'rekapitulace pro r. 2022'!$C$4:$AY$117</definedName>
    <definedName name="Z_3D139D5F_E81C_49AC_B722_61A6B21833C7_.wvu.FilterData" localSheetId="0" hidden="1">'rekapitulace pro r. 2022'!$C$4:$AZ$117</definedName>
    <definedName name="Z_3D139D5F_E81C_49AC_B722_61A6B21833C7_.wvu.PrintTitles" localSheetId="0" hidden="1">'rekapitulace pro r. 2022'!$A:$B,'rekapitulace pro r. 2022'!$3:$3</definedName>
    <definedName name="Z_3D360033_E444_4AF0_AD51_9FB8B60D33CE_.wvu.FilterData" localSheetId="0" hidden="1">'rekapitulace pro r. 2022'!$C$4:$AY$117</definedName>
    <definedName name="Z_3E48A9B0_E73B_49EB_B9BD_417C9FFFFDB4_.wvu.FilterData" localSheetId="0" hidden="1">'rekapitulace pro r. 2022'!$AC$4:$AG$57</definedName>
    <definedName name="Z_3E49EB04_6A76_412D_84D9_29DFEB50478D_.wvu.FilterData" localSheetId="0" hidden="1">'rekapitulace pro r. 2022'!$A$3:$AX$112</definedName>
    <definedName name="Z_3F46BA2B_EBEE_4318_8413_D232EF55F36A_.wvu.FilterData" localSheetId="0" hidden="1">'rekapitulace pro r. 2022'!$A$3:$AX$112</definedName>
    <definedName name="Z_3F89C461_8222_4C6E_BE2F_9AB1E7684CE3_.wvu.FilterData" localSheetId="0" hidden="1">'rekapitulace pro r. 2022'!$AC$4:$AG$57</definedName>
    <definedName name="Z_4019AE35_A7BE_4108_AB49_2F6CEBA7597E_.wvu.FilterData" localSheetId="0" hidden="1">'rekapitulace pro r. 2022'!$A$2:$AZ$114</definedName>
    <definedName name="Z_40ED7790_9888_4A2E_AC76_6D113C0E12BD_.wvu.FilterData" localSheetId="0" hidden="1">'rekapitulace pro r. 2022'!$A$2:$AZ$114</definedName>
    <definedName name="Z_41744778_C1A4_4E57_B24A_AC17104B4CAE_.wvu.FilterData" localSheetId="0" hidden="1">'rekapitulace pro r. 2022'!$C$4:$AY$117</definedName>
    <definedName name="Z_41AD01F5_BF21_468F_AEB0_D22342DBB85C_.wvu.FilterData" localSheetId="0" hidden="1">'rekapitulace pro r. 2022'!#REF!</definedName>
    <definedName name="Z_42FEF8C6_A59E_4061_9FBC_7FE6826AD248_.wvu.FilterData" localSheetId="0" hidden="1">'rekapitulace pro r. 2022'!#REF!</definedName>
    <definedName name="Z_436CD97A_629D_4BCC_8013_CC46F264F9E7_.wvu.FilterData" localSheetId="0" hidden="1">'rekapitulace pro r. 2022'!$C$4:$AY$117</definedName>
    <definedName name="Z_44035AE1_4BE3_45A2_9CB0_7974DF1EDB0A_.wvu.FilterData" localSheetId="0" hidden="1">'rekapitulace pro r. 2022'!$A$2:$AZ$114</definedName>
    <definedName name="Z_448E87E9_4CD2_431E_B406_89508FB01FD0_.wvu.FilterData" localSheetId="0" hidden="1">'rekapitulace pro r. 2022'!$C$4:$AY$117</definedName>
    <definedName name="Z_44D5B60F_4368_4F39_BFFE_7971CCF9B30C_.wvu.FilterData" localSheetId="0" hidden="1">'rekapitulace pro r. 2022'!$C$4:$AY$117</definedName>
    <definedName name="Z_4640BF18_D61F_4FEC_BE31_0F965A22A879_.wvu.FilterData" localSheetId="0" hidden="1">'rekapitulace pro r. 2022'!$A$4:$AZ$111</definedName>
    <definedName name="Z_46447683_7279_4567_A93A_EB947FA007B3_.wvu.FilterData" localSheetId="0" hidden="1">'rekapitulace pro r. 2022'!$C$4:$AY$117</definedName>
    <definedName name="Z_47826D25_D4AA_45FA_94E5_8C6DD5C5D1A3_.wvu.FilterData" localSheetId="0" hidden="1">'rekapitulace pro r. 2022'!$C$4:$AY$117</definedName>
    <definedName name="Z_490BB5F1_5D0F_426B_BD4E_A39ECCEFD75C_.wvu.FilterData" localSheetId="0" hidden="1">'rekapitulace pro r. 2022'!$A$2:$AZ$114</definedName>
    <definedName name="Z_496666BB_D10D_4FE4_BA78_48C88B2EF9B2_.wvu.FilterData" localSheetId="0" hidden="1">'rekapitulace pro r. 2022'!#REF!</definedName>
    <definedName name="Z_49AE26CE_6F35_47EC_8F48_98A259F9E256_.wvu.FilterData" localSheetId="0" hidden="1">'rekapitulace pro r. 2022'!$AZ$4:$AZ$110</definedName>
    <definedName name="Z_49AF6C69_21DE_44AE_B884_35DF855A3716_.wvu.FilterData" localSheetId="0" hidden="1">'rekapitulace pro r. 2022'!$C$4:$AY$117</definedName>
    <definedName name="Z_4A86A4FA_DC8D_4FD2_8C3B_018CD4F07563_.wvu.FilterData" localSheetId="0" hidden="1">'rekapitulace pro r. 2022'!$D$4:$AX$63</definedName>
    <definedName name="Z_4A8B8B49_BB4C_4B45_82AF_24300EDD92DA_.wvu.FilterData" localSheetId="0" hidden="1">'rekapitulace pro r. 2022'!$A$2:$AZ$114</definedName>
    <definedName name="Z_4A8CC925_39F2_4B02_B81C_34B256A50976_.wvu.FilterData" localSheetId="0" hidden="1">'rekapitulace pro r. 2022'!$D$4:$AX$63</definedName>
    <definedName name="Z_4AC42615_0642_43E8_808A_0B2A890276FD_.wvu.FilterData" localSheetId="0" hidden="1">'rekapitulace pro r. 2022'!$D$4:$AX$63</definedName>
    <definedName name="Z_4B50DC90_1A2A_4AA3_BD4E_1AB8534A0372_.wvu.FilterData" localSheetId="0" hidden="1">'rekapitulace pro r. 2022'!$C$4:$AY$117</definedName>
    <definedName name="Z_4B796FB2_3D62_4532_B5BA_9458A7B00A88_.wvu.FilterData" localSheetId="0" hidden="1">'rekapitulace pro r. 2022'!$AC$4:$AG$57</definedName>
    <definedName name="Z_4C618CB9_E806_46EC_B193_75A97363420F_.wvu.FilterData" localSheetId="0" hidden="1">'rekapitulace pro r. 2022'!$B$4:$F$114</definedName>
    <definedName name="Z_4C94959A_95ED_4E0C_99E8_2B0F278A44BC_.wvu.FilterData" localSheetId="0" hidden="1">'rekapitulace pro r. 2022'!$D$4:$AX$114</definedName>
    <definedName name="Z_4CC238E9_3E98_4254_B92D_DACDB5AF1FB9_.wvu.FilterData" localSheetId="0" hidden="1">'rekapitulace pro r. 2022'!$C$4:$AY$117</definedName>
    <definedName name="Z_4DFE8644_094A_4353_AACE_0872CAF80CE7_.wvu.FilterData" localSheetId="0" hidden="1">'rekapitulace pro r. 2022'!#REF!</definedName>
    <definedName name="Z_4DFF055C_AD99_44AC_9FCF_90B244D7492B_.wvu.FilterData" localSheetId="0" hidden="1">'rekapitulace pro r. 2022'!$AQ$4:$AX$63</definedName>
    <definedName name="Z_4E247593_51A0_4905_B048_F27CB201C4FC_.wvu.FilterData" localSheetId="0" hidden="1">'rekapitulace pro r. 2022'!$C$4:$AY$117</definedName>
    <definedName name="Z_4E545573_AB33_48E2_89B9_B86F83B9C1BB_.wvu.FilterData" localSheetId="0" hidden="1">'rekapitulace pro r. 2022'!#REF!</definedName>
    <definedName name="Z_4E99400D_140E_41EE_B3F7_1FE54550F335_.wvu.FilterData" localSheetId="0" hidden="1">'rekapitulace pro r. 2022'!#REF!</definedName>
    <definedName name="Z_4F6545A6_568C_4395_A38E_00A03A6331A8_.wvu.FilterData" localSheetId="0" hidden="1">'rekapitulace pro r. 2022'!$AQ$4:$AX$63</definedName>
    <definedName name="Z_4F6545A6_568C_4395_A38E_00A03A6331A8_.wvu.PrintTitles" localSheetId="0" hidden="1">'rekapitulace pro r. 2022'!$B:$B,'rekapitulace pro r. 2022'!$2:$4</definedName>
    <definedName name="Z_4F6A40D3_9242_4A86_BE17_022E25AD85C0_.wvu.FilterData" localSheetId="0" hidden="1">'rekapitulace pro r. 2022'!$C$4:$AY$117</definedName>
    <definedName name="Z_5033BF55_5617_4592_A5A3_93936A0EF36A_.wvu.FilterData" localSheetId="0" hidden="1">'rekapitulace pro r. 2022'!$D$4:$AX$63</definedName>
    <definedName name="Z_517CE454_9599_45BC_BBEF_BE28E6F8F261_.wvu.FilterData" localSheetId="0" hidden="1">'rekapitulace pro r. 2022'!$D$4:$AX$112</definedName>
    <definedName name="Z_52D26D47_0056_4DAE_8080_A168BC6F59A7_.wvu.FilterData" localSheetId="0" hidden="1">'rekapitulace pro r. 2022'!$AX$4:$AZ$114</definedName>
    <definedName name="Z_535AF442_6056_41AD_BAB3_FA4CDC4EF548_.wvu.FilterData" localSheetId="0" hidden="1">'rekapitulace pro r. 2022'!$AX$4:$AZ$114</definedName>
    <definedName name="Z_539879D2_9081_44E9_9F55_9ACFFA6B3D7A_.wvu.FilterData" localSheetId="0" hidden="1">'rekapitulace pro r. 2022'!$C$4:$AY$117</definedName>
    <definedName name="Z_53B1450A_B3CE_4690_87DA_C0C318528BD7_.wvu.FilterData" localSheetId="0" hidden="1">'rekapitulace pro r. 2022'!$AX$4:$AZ$114</definedName>
    <definedName name="Z_54BB1A08_5227_4006_BE59_09F1140F1634_.wvu.FilterData" localSheetId="0" hidden="1">'rekapitulace pro r. 2022'!$C$4:$AY$117</definedName>
    <definedName name="Z_5523D3AA_56A3_4C70_BBB7_A929840E7A45_.wvu.FilterData" localSheetId="0" hidden="1">'rekapitulace pro r. 2022'!$D$4:$AX$112</definedName>
    <definedName name="Z_558F7DE1_2380_44F2_B42D_91B346EDCB42_.wvu.FilterData" localSheetId="0" hidden="1">'rekapitulace pro r. 2022'!#REF!</definedName>
    <definedName name="Z_55B02A7B_DB2E_453F_9720_BC0AC26D9A18_.wvu.FilterData" localSheetId="0" hidden="1">'rekapitulace pro r. 2022'!$AX$4:$AZ$114</definedName>
    <definedName name="Z_5613F45E_FF0B_410F_B98A_38472D999AFA_.wvu.FilterData" localSheetId="0" hidden="1">'rekapitulace pro r. 2022'!$D$4:$AX$63</definedName>
    <definedName name="Z_56B4E444_A3D8_487F_AF90_D3DDACD33D24_.wvu.FilterData" localSheetId="0" hidden="1">'rekapitulace pro r. 2022'!$C$4:$AY$117</definedName>
    <definedName name="Z_570AAFCA_9806_425B_8D24_25F0D52B9CD3_.wvu.FilterData" localSheetId="0" hidden="1">'rekapitulace pro r. 2022'!$D$4:$AX$112</definedName>
    <definedName name="Z_57FA37C5_2B99_4C3E_9939_74BDBE1372C0_.wvu.FilterData" localSheetId="0" hidden="1">'rekapitulace pro r. 2022'!$D$4:$AX$63</definedName>
    <definedName name="Z_59852BC2_CB3D_4DE6_89C5_37CE15D49C48_.wvu.FilterData" localSheetId="0" hidden="1">'rekapitulace pro r. 2022'!#REF!</definedName>
    <definedName name="Z_5A42F74E_9259_48F8_9B54_9DCFD0219EF8_.wvu.FilterData" localSheetId="0" hidden="1">'rekapitulace pro r. 2022'!$A$2:$AZ$114</definedName>
    <definedName name="Z_5AE5653E_9D41_4C4E_BF08_DE40AF400E02_.wvu.FilterData" localSheetId="0" hidden="1">'rekapitulace pro r. 2022'!$C$4:$AY$117</definedName>
    <definedName name="Z_5B16501C_C88F_49CD_91F7_A27D715C45A4_.wvu.FilterData" localSheetId="0" hidden="1">'rekapitulace pro r. 2022'!$AC$4:$AG$57</definedName>
    <definedName name="Z_5B494CDC_DFDB_48C5_A0B4_BF007002D5FF_.wvu.FilterData" localSheetId="0" hidden="1">'rekapitulace pro r. 2022'!$AC$4:$AG$57</definedName>
    <definedName name="Z_5BD10AFD_3F28_45D2_863B_A9DD20A80976_.wvu.FilterData" localSheetId="0" hidden="1">'rekapitulace pro r. 2022'!$C$4:$AY$117</definedName>
    <definedName name="Z_5BD10AFD_3F28_45D2_863B_A9DD20A80976_.wvu.PrintTitles" localSheetId="0" hidden="1">'rekapitulace pro r. 2022'!$A:$B,'rekapitulace pro r. 2022'!$1:$4</definedName>
    <definedName name="Z_5C063D54_275F_47A7_8C1B_14918429B663_.wvu.FilterData" localSheetId="0" hidden="1">'rekapitulace pro r. 2022'!$AP$4:$AW$63</definedName>
    <definedName name="Z_5C55C806_F7DC_48E5_BE5E_10C1B6FB1EF4_.wvu.FilterData" localSheetId="0" hidden="1">'rekapitulace pro r. 2022'!$D$4:$AX$63</definedName>
    <definedName name="Z_5D5A7ED6_54FB_4B3A_BB11_4B26A9D2D1CF_.wvu.FilterData" localSheetId="0" hidden="1">'rekapitulace pro r. 2022'!$AC$4:$AG$57</definedName>
    <definedName name="Z_5E435FE2_7058_46AF_B33A_22B63C0AB45A_.wvu.FilterData" localSheetId="0" hidden="1">'rekapitulace pro r. 2022'!$D$4:$AX$63</definedName>
    <definedName name="Z_5E5800E8_93BB_4410_8E90_0AD94FDEA933_.wvu.FilterData" localSheetId="0" hidden="1">'rekapitulace pro r. 2022'!$C$4:$AZ$114</definedName>
    <definedName name="Z_5F10D1B1_F582_4F00_9FF8_6A00829EDD47_.wvu.FilterData" localSheetId="0" hidden="1">'rekapitulace pro r. 2022'!$C$4:$AY$117</definedName>
    <definedName name="Z_5F1EA8F1_EF26_458C_9C67_7153D03B14C0_.wvu.FilterData" localSheetId="0" hidden="1">'rekapitulace pro r. 2022'!$D$4:$AX$63</definedName>
    <definedName name="Z_5FA6DABF_004A_4FCF_AE8F_6A8399D0487C_.wvu.FilterData" localSheetId="0" hidden="1">'rekapitulace pro r. 2022'!$C$4:$AY$117</definedName>
    <definedName name="Z_5FC9C78E_5B53_4558_848D_02C7639ADF8F_.wvu.FilterData" localSheetId="0" hidden="1">'rekapitulace pro r. 2022'!$C$4:$AY$117</definedName>
    <definedName name="Z_5FC9C78E_5B53_4558_848D_02C7639ADF8F_.wvu.PrintArea" localSheetId="0" hidden="1">'rekapitulace pro r. 2022'!$D$5:$Q$118</definedName>
    <definedName name="Z_5FC9C78E_5B53_4558_848D_02C7639ADF8F_.wvu.PrintTitles" localSheetId="0" hidden="1">'rekapitulace pro r. 2022'!$A:$B,'rekapitulace pro r. 2022'!$1:$4</definedName>
    <definedName name="Z_5FE73F1F_7DE5_4222_A343_74B087CE0BAE_.wvu.FilterData" localSheetId="0" hidden="1">'rekapitulace pro r. 2022'!$AC$4:$AG$57</definedName>
    <definedName name="Z_60575D66_A244_4A51_AC94_03E639C6942F_.wvu.FilterData" localSheetId="0" hidden="1">'rekapitulace pro r. 2022'!$C$4:$AY$117</definedName>
    <definedName name="Z_60B58E6F_F4FC_4BCD_AB2C_C80A230CA4BC_.wvu.FilterData" localSheetId="0" hidden="1">'rekapitulace pro r. 2022'!$B$4:$F$114</definedName>
    <definedName name="Z_61192696_956D_4FC0_BF02_C0C4DC392035_.wvu.FilterData" localSheetId="0" hidden="1">'rekapitulace pro r. 2022'!$C$4:$AY$117</definedName>
    <definedName name="Z_6297D0DF_9029_4577_A44F_3CD576A62DA4_.wvu.FilterData" localSheetId="0" hidden="1">'rekapitulace pro r. 2022'!$A$2:$AZ$114</definedName>
    <definedName name="Z_639E0BF1_C7DD_44AD_AC43_56D57A6D43F0_.wvu.FilterData" localSheetId="0" hidden="1">'rekapitulace pro r. 2022'!$C$4:$AZ$114</definedName>
    <definedName name="Z_6484CC7C_F8EC_45EA_9612_55643267D3EC_.wvu.FilterData" localSheetId="0" hidden="1">'rekapitulace pro r. 2022'!#REF!</definedName>
    <definedName name="Z_648EDD87_2654_4B80_BBE4_7C270B7F7285_.wvu.FilterData" localSheetId="0" hidden="1">'rekapitulace pro r. 2022'!$C$4:$AY$117</definedName>
    <definedName name="Z_648EDD87_2654_4B80_BBE4_7C270B7F7285_.wvu.PrintTitles" localSheetId="0" hidden="1">'rekapitulace pro r. 2022'!$A:$B,'rekapitulace pro r. 2022'!$1:$4</definedName>
    <definedName name="Z_64A918C6_318F_47D3_BD01_495CE7CD0ECA_.wvu.FilterData" localSheetId="0" hidden="1">'rekapitulace pro r. 2022'!$C$4:$AY$117</definedName>
    <definedName name="Z_64AE40B5_D43E_4845_8EA1_F1F628487AC6_.wvu.FilterData" localSheetId="0" hidden="1">'rekapitulace pro r. 2022'!$C$4:$AY$117</definedName>
    <definedName name="Z_652C9438_2C68_411F_AE11_14C97023BB41_.wvu.FilterData" localSheetId="0" hidden="1">'rekapitulace pro r. 2022'!$D$4:$AX$63</definedName>
    <definedName name="Z_65B0A940_78B0_4805_BF8A_0CC9E4D1DE82_.wvu.FilterData" localSheetId="0" hidden="1">'rekapitulace pro r. 2022'!$C$4:$AY$117</definedName>
    <definedName name="Z_66402C28_2BED_4F16_B918_3F33727C16F5_.wvu.FilterData" localSheetId="0" hidden="1">'rekapitulace pro r. 2022'!#REF!</definedName>
    <definedName name="Z_66C62CC5_DFD1_4AA0_82E2_950AAE3C4AE0_.wvu.FilterData" localSheetId="0" hidden="1">'rekapitulace pro r. 2022'!#REF!</definedName>
    <definedName name="Z_67DA249D_E362_4EA7_A0B6_8DCAE96E14ED_.wvu.FilterData" localSheetId="0" hidden="1">'rekapitulace pro r. 2022'!#REF!</definedName>
    <definedName name="Z_67EF6C0A_F361_454D_A8D6_DA69E5B99455_.wvu.FilterData" localSheetId="0" hidden="1">'rekapitulace pro r. 2022'!$C$4:$AY$117</definedName>
    <definedName name="Z_6820E33C_3D86_433B_9498_F64A9821330A_.wvu.FilterData" localSheetId="0" hidden="1">'rekapitulace pro r. 2022'!$C$4:$AZ$114</definedName>
    <definedName name="Z_68F34051_2F46_44ED_A2F9_71EFA8DBA278_.wvu.FilterData" localSheetId="0" hidden="1">'rekapitulace pro r. 2022'!$A$2:$AZ$117</definedName>
    <definedName name="Z_6A0B7D8B_AA8F_4D90_A94E_8307DE57D7D0_.wvu.FilterData" localSheetId="0" hidden="1">'rekapitulace pro r. 2022'!#REF!</definedName>
    <definedName name="Z_6AD978A5_189D_49EF_9B6C_B5A03FEF0047_.wvu.FilterData" localSheetId="0" hidden="1">'rekapitulace pro r. 2022'!$C$4:$AY$117</definedName>
    <definedName name="Z_6B5CF801_0741_498E_8483_7D654A56F4D7_.wvu.FilterData" localSheetId="0" hidden="1">'rekapitulace pro r. 2022'!$D$4:$AX$112</definedName>
    <definedName name="Z_6BE1B4DB_05E9_4A0C_84FA_A36EA5BC924B_.wvu.FilterData" localSheetId="0" hidden="1">'rekapitulace pro r. 2022'!$D$4:$AX$63</definedName>
    <definedName name="Z_6C65ED60_5080_4968_B03A_BA841204F3D4_.wvu.FilterData" localSheetId="0" hidden="1">'rekapitulace pro r. 2022'!$A$3:$AX$112</definedName>
    <definedName name="Z_6C883F3B_449E_4D01_BCAF_A4BB2D0125F6_.wvu.FilterData" localSheetId="0" hidden="1">'rekapitulace pro r. 2022'!$C$4:$AZ$114</definedName>
    <definedName name="Z_6C9AE58B_8DC4_4B1D_8162_BE6155E0A385_.wvu.FilterData" localSheetId="0" hidden="1">'rekapitulace pro r. 2022'!$D$4:$AX$63</definedName>
    <definedName name="Z_6E38B437_9C39_4E6C_97DE_4295D156B122_.wvu.FilterData" localSheetId="0" hidden="1">'rekapitulace pro r. 2022'!$D$4:$AX$63</definedName>
    <definedName name="Z_6ED430F7_3DA1_4196_9604_1823667B7DE6_.wvu.FilterData" localSheetId="0" hidden="1">'rekapitulace pro r. 2022'!$C$4:$AY$117</definedName>
    <definedName name="Z_6F0FC522_C643_48FF_80A5_746EADD1E628_.wvu.FilterData" localSheetId="0" hidden="1">'rekapitulace pro r. 2022'!$C$4:$AY$117</definedName>
    <definedName name="Z_6F6F2003_1A85_4FEF_92F6_66689A3DEC6B_.wvu.FilterData" localSheetId="0" hidden="1">'rekapitulace pro r. 2022'!$AC$4:$AG$57</definedName>
    <definedName name="Z_7060F0FA_4784_4B1C_838C_3275ACEA073F_.wvu.FilterData" localSheetId="0" hidden="1">'rekapitulace pro r. 2022'!$C$4:$AY$117</definedName>
    <definedName name="Z_70623B64_A961_41A9_B5AF_BE205B9CEEE3_.wvu.FilterData" localSheetId="0" hidden="1">'rekapitulace pro r. 2022'!$A$2:$AZ$114</definedName>
    <definedName name="Z_70D7B6A3_897F_4186_9C1D_E8E67BB1530B_.wvu.FilterData" localSheetId="0" hidden="1">'rekapitulace pro r. 2022'!$C$4:$AY$117</definedName>
    <definedName name="Z_72EB9988_D3DC_41F1_98EB_799A7747A61B_.wvu.FilterData" localSheetId="0" hidden="1">'rekapitulace pro r. 2022'!$A$2:$AZ$114</definedName>
    <definedName name="Z_7387E4F9_98F8_4621_807E_9AB5DEA914AB_.wvu.FilterData" localSheetId="0" hidden="1">'rekapitulace pro r. 2022'!$C$4:$AY$117</definedName>
    <definedName name="Z_73A9278F_ACD2_46CC_90F0_5FE6E8646A78_.wvu.Cols" localSheetId="0" hidden="1">'rekapitulace pro r. 2022'!#REF!,'rekapitulace pro r. 2022'!#REF!</definedName>
    <definedName name="Z_73A9278F_ACD2_46CC_90F0_5FE6E8646A78_.wvu.FilterData" localSheetId="0" hidden="1">'rekapitulace pro r. 2022'!$D$4:$AX$112</definedName>
    <definedName name="Z_73A9278F_ACD2_46CC_90F0_5FE6E8646A78_.wvu.PrintTitles" localSheetId="0" hidden="1">'rekapitulace pro r. 2022'!$A:$B,'rekapitulace pro r. 2022'!$2:$4</definedName>
    <definedName name="Z_74DC2F74_57AD_420D_80DB_A782C71BE03E_.wvu.FilterData" localSheetId="0" hidden="1">'rekapitulace pro r. 2022'!$AZ$4:$AZ$110</definedName>
    <definedName name="Z_759F693B_BDB1_44D0_8BFB_A15CF15255D2_.wvu.FilterData" localSheetId="0" hidden="1">'rekapitulace pro r. 2022'!$C$4:$AY$117</definedName>
    <definedName name="Z_75E9F6A4_23C7_4947_AA89_DB5D01FA81E8_.wvu.FilterData" localSheetId="0" hidden="1">'rekapitulace pro r. 2022'!$AC$4:$AG$57</definedName>
    <definedName name="Z_76B2275B_1F46_4C55_9800_5F9B9AEEF29A_.wvu.FilterData" localSheetId="0" hidden="1">'rekapitulace pro r. 2022'!$D$4:$AX$63</definedName>
    <definedName name="Z_76DCF85E_4E09_48C6_A4C8_6B78A25C1098_.wvu.FilterData" localSheetId="0" hidden="1">'rekapitulace pro r. 2022'!$C$4:$AZ$114</definedName>
    <definedName name="Z_76E4F523_C912_46B6_A1A4_1ED75401E9B0_.wvu.FilterData" localSheetId="0" hidden="1">'rekapitulace pro r. 2022'!$C$4:$AY$117</definedName>
    <definedName name="Z_774762F2_A981_4CA4_B176_C981013D1B97_.wvu.FilterData" localSheetId="0" hidden="1">'rekapitulace pro r. 2022'!$C$4:$AY$117</definedName>
    <definedName name="Z_7810E40C_F019_494B_B9B1_AF2B717EDE67_.wvu.FilterData" localSheetId="0" hidden="1">'rekapitulace pro r. 2022'!$D$4:$AX$114</definedName>
    <definedName name="Z_782C960B_4B7A_4E08_BF6C_5D5FFB339D16_.wvu.FilterData" localSheetId="0" hidden="1">'rekapitulace pro r. 2022'!$AC$4:$AG$57</definedName>
    <definedName name="Z_785D6225_8532_4B28_BEA6_E019DE291C2C_.wvu.FilterData" localSheetId="0" hidden="1">'rekapitulace pro r. 2022'!$A$2:$AZ$114</definedName>
    <definedName name="Z_7879AF7A_BB5E_4D0F_8C80_9652EC4465BD_.wvu.FilterData" localSheetId="0" hidden="1">'rekapitulace pro r. 2022'!#REF!</definedName>
    <definedName name="Z_7916952B_42B9_4620_8F39_ECB6BC6BF6C9_.wvu.FilterData" localSheetId="0" hidden="1">'rekapitulace pro r. 2022'!$D$4:$AX$112</definedName>
    <definedName name="Z_79636016_6523_4464_9811_30480B020792_.wvu.FilterData" localSheetId="0" hidden="1">'rekapitulace pro r. 2022'!#REF!</definedName>
    <definedName name="Z_79FB12E9_C39F_43E6_828C_6D524B426A93_.wvu.FilterData" localSheetId="0" hidden="1">'rekapitulace pro r. 2022'!#REF!</definedName>
    <definedName name="Z_7A694604_DFE4_434C_BF7B_7E97A9C037D7_.wvu.FilterData" localSheetId="0" hidden="1">'rekapitulace pro r. 2022'!$C$4:$AY$117</definedName>
    <definedName name="Z_7A694604_DFE4_434C_BF7B_7E97A9C037D7_.wvu.PrintTitles" localSheetId="0" hidden="1">'rekapitulace pro r. 2022'!$A:$B,'rekapitulace pro r. 2022'!$1:$4</definedName>
    <definedName name="Z_7B3B3B0D_AD2E_47FE_BE6D_16058593C8D2_.wvu.FilterData" localSheetId="0" hidden="1">'rekapitulace pro r. 2022'!$C$4:$AY$117</definedName>
    <definedName name="Z_7B4EA9C5_9826_42CD_8F54_ABA2D58C6A1B_.wvu.FilterData" localSheetId="0" hidden="1">'rekapitulace pro r. 2022'!$C$4:$AY$117</definedName>
    <definedName name="Z_7BEEDACD_C41F_4F6B_9E00_8FF4BF375D28_.wvu.FilterData" localSheetId="0" hidden="1">'rekapitulace pro r. 2022'!$C$4:$AZ$114</definedName>
    <definedName name="Z_7BF017AA_A662_4B86_8196_290E87F0366A_.wvu.FilterData" localSheetId="0" hidden="1">'rekapitulace pro r. 2022'!#REF!</definedName>
    <definedName name="Z_7BFDABC9_0B87_4D3B_869F_CDA17735F91C_.wvu.FilterData" localSheetId="0" hidden="1">'rekapitulace pro r. 2022'!$A$2:$AZ$114</definedName>
    <definedName name="Z_7C024C24_9E1C_4C27_B1E1_0D8DE319B69D_.wvu.FilterData" localSheetId="0" hidden="1">'rekapitulace pro r. 2022'!$C$4:$AY$117</definedName>
    <definedName name="Z_7C2D93A8_8F26_4039_A75C_594F22028379_.wvu.FilterData" localSheetId="0" hidden="1">'rekapitulace pro r. 2022'!$C$4:$AY$117</definedName>
    <definedName name="Z_7C66079A_8EA6_4232_B021_46E61E635070_.wvu.FilterData" localSheetId="0" hidden="1">'rekapitulace pro r. 2022'!$D$4:$AX$63</definedName>
    <definedName name="Z_7C79E026_9D26_47F9_AF81_F9754C96FAFB_.wvu.FilterData" localSheetId="0" hidden="1">'rekapitulace pro r. 2022'!$D$4:$AX$63</definedName>
    <definedName name="Z_7C7E5C61_1A34_4C3E_9782_2214A18887D4_.wvu.FilterData" localSheetId="0" hidden="1">'rekapitulace pro r. 2022'!$D$4:$AX$112</definedName>
    <definedName name="Z_7CAA40AE_A437_43AD_8E3B_F7FE17DE3846_.wvu.FilterData" localSheetId="0" hidden="1">'rekapitulace pro r. 2022'!$A$2:$AZ$114</definedName>
    <definedName name="Z_7CEAAE7F_3C6A_4052_A114_2992DE025093_.wvu.FilterData" localSheetId="0" hidden="1">'rekapitulace pro r. 2022'!$AC$4:$AG$57</definedName>
    <definedName name="Z_7DF51B4D_A6EE_4316_BD47_11FB094D1DFA_.wvu.FilterData" localSheetId="0" hidden="1">'rekapitulace pro r. 2022'!$C$4:$AY$117</definedName>
    <definedName name="Z_7E2B7EF0_ACBA_4E60_B8D0_E0029FA928FC_.wvu.FilterData" localSheetId="0" hidden="1">'rekapitulace pro r. 2022'!$A$2:$AZ$114</definedName>
    <definedName name="Z_7EB4DFB5_EA90_48CD_A042_66CB277AC9FE_.wvu.FilterData" localSheetId="0" hidden="1">'rekapitulace pro r. 2022'!$AC$4:$AG$57</definedName>
    <definedName name="Z_7EB8C46C_5DD8_4544_A3CE_C2A8CB2AAAC2_.wvu.FilterData" localSheetId="0" hidden="1">'rekapitulace pro r. 2022'!$C$4:$AY$117</definedName>
    <definedName name="Z_7EF8CBAD_FD1C_4C34_8B0B_E7EA0E2DB868_.wvu.FilterData" localSheetId="0" hidden="1">'rekapitulace pro r. 2022'!$AC$4:$AG$57</definedName>
    <definedName name="Z_7F0C43F2_7AC2_4032_BC2B_3A21DE4D4772_.wvu.FilterData" localSheetId="0" hidden="1">'rekapitulace pro r. 2022'!$C$4:$AY$117</definedName>
    <definedName name="Z_7F4FF2E1_78C4_4122_B7D7_ABF6E7E8D64B_.wvu.FilterData" localSheetId="0" hidden="1">'rekapitulace pro r. 2022'!$C$4:$AY$117</definedName>
    <definedName name="Z_81545A9F_66A3_4D51_9AE5_0D01BEE0EDDA_.wvu.FilterData" localSheetId="0" hidden="1">'rekapitulace pro r. 2022'!$B$4:$F$114</definedName>
    <definedName name="Z_81627520_DF76_45CD_8645_C597DBCE7917_.wvu.FilterData" localSheetId="0" hidden="1">'rekapitulace pro r. 2022'!$A$4:$AZ$111</definedName>
    <definedName name="Z_81CACBF6_1CEB_42BE_88B5_04A3D34506B6_.wvu.FilterData" localSheetId="0" hidden="1">'rekapitulace pro r. 2022'!$C$4:$AY$117</definedName>
    <definedName name="Z_82292660_BE78_4E39_B6B9_5FBB5AD1F822_.wvu.FilterData" localSheetId="0" hidden="1">'rekapitulace pro r. 2022'!#REF!</definedName>
    <definedName name="Z_83F2A110_010B_4593_AD40_5DBD6E823F2A_.wvu.FilterData" localSheetId="0" hidden="1">'rekapitulace pro r. 2022'!#REF!</definedName>
    <definedName name="Z_85170A8E_1217_4E69_9FDE_2AA9D9AAB16C_.wvu.FilterData" localSheetId="0" hidden="1">'rekapitulace pro r. 2022'!$C$4:$AX$112</definedName>
    <definedName name="Z_851751A3_59B4_44DD_A21C_7C1A3816D9F5_.wvu.FilterData" localSheetId="0" hidden="1">'rekapitulace pro r. 2022'!$D$4:$AX$63</definedName>
    <definedName name="Z_87192F11_1032_481C_ABD2_4ECBA6BA879B_.wvu.FilterData" localSheetId="0" hidden="1">'rekapitulace pro r. 2022'!$AX$4:$AZ$114</definedName>
    <definedName name="Z_8724FC80_D4D9_4014_9551_43496EE72E46_.wvu.FilterData" localSheetId="0" hidden="1">'rekapitulace pro r. 2022'!$C$4:$AY$117</definedName>
    <definedName name="Z_872E7030_2F99_4FBC_ABA8_9C0FBFB05757_.wvu.FilterData" localSheetId="0" hidden="1">'rekapitulace pro r. 2022'!$A$2:$AZ$114</definedName>
    <definedName name="Z_875AE8DD_BF1B_4CC3_92FB_8363290573B6_.wvu.FilterData" localSheetId="0" hidden="1">'rekapitulace pro r. 2022'!#REF!</definedName>
    <definedName name="Z_87B0A2AF_B495_4375_856E_693ABD76499A_.wvu.FilterData" localSheetId="0" hidden="1">'rekapitulace pro r. 2022'!$D$4:$AX$63</definedName>
    <definedName name="Z_8842C60B_886A_40A8_AED5_B17E1D5BE039_.wvu.FilterData" localSheetId="0" hidden="1">'rekapitulace pro r. 2022'!$C$4:$AY$117</definedName>
    <definedName name="Z_89504E4D_91F9_4E69_B034_F55BBE4A4EAA_.wvu.FilterData" localSheetId="0" hidden="1">'rekapitulace pro r. 2022'!$C$4:$AY$117</definedName>
    <definedName name="Z_895457FA_B1BF_4A43_86AD_A9CAA9ACF787_.wvu.FilterData" localSheetId="0" hidden="1">'rekapitulace pro r. 2022'!$C$4:$AY$117</definedName>
    <definedName name="Z_89552B98_6B5A_4EE9_A4DF_408CF43546A5_.wvu.FilterData" localSheetId="0" hidden="1">'rekapitulace pro r. 2022'!$C$4:$AX$112</definedName>
    <definedName name="Z_89951DF7_B996_46C0_836E_897C7F0E4D38_.wvu.FilterData" localSheetId="0" hidden="1">'rekapitulace pro r. 2022'!$C$4:$AY$117</definedName>
    <definedName name="Z_89B58970_7E94_40ED_978A_71438EDC1B85_.wvu.FilterData" localSheetId="0" hidden="1">'rekapitulace pro r. 2022'!$A$2:$AZ$114</definedName>
    <definedName name="Z_8A2492F4_D464_4A6C_8453_C004D4F8B520_.wvu.FilterData" localSheetId="0" hidden="1">'rekapitulace pro r. 2022'!$C$4:$AY$117</definedName>
    <definedName name="Z_8AD169C8_E841_4CD4_AA0A_2EF77700C028_.wvu.FilterData" localSheetId="0" hidden="1">'rekapitulace pro r. 2022'!$A$2:$AZ$114</definedName>
    <definedName name="Z_8AE6BA25_7A9F_4A27_888E_560D04E2E479_.wvu.FilterData" localSheetId="0" hidden="1">'rekapitulace pro r. 2022'!$A$2:$AZ$114</definedName>
    <definedName name="Z_8BB77EE9_83CA_4CB6_8DA0_5C304D508D98_.wvu.FilterData" localSheetId="0" hidden="1">'rekapitulace pro r. 2022'!$C$4:$AY$117</definedName>
    <definedName name="Z_8C607909_A8F0_4EC9_BCC5_53696A5E27E0_.wvu.FilterData" localSheetId="0" hidden="1">'rekapitulace pro r. 2022'!$A$2:$AZ$114</definedName>
    <definedName name="Z_8D1F8941_869E_4C5B_8C64_7064CD61224B_.wvu.FilterData" localSheetId="0" hidden="1">'rekapitulace pro r. 2022'!$C$4:$AY$117</definedName>
    <definedName name="Z_8D4F71E6_8A07_4860_98F6_C19DF3BD9BBE_.wvu.FilterData" localSheetId="0" hidden="1">'rekapitulace pro r. 2022'!$C$4:$AY$117</definedName>
    <definedName name="Z_8D914093_2996_4F80_A018_CF3E31FA8694_.wvu.FilterData" localSheetId="0" hidden="1">'rekapitulace pro r. 2022'!$D$4:$AX$63</definedName>
    <definedName name="Z_8E95F2D4_821C_488F_88FE_A642C88930AD_.wvu.FilterData" localSheetId="0" hidden="1">'rekapitulace pro r. 2022'!$A$3:$AX$112</definedName>
    <definedName name="Z_8E99D78E_7F62_4042_9C88_78471FBD5262_.wvu.FilterData" localSheetId="0" hidden="1">'rekapitulace pro r. 2022'!$C$4:$AY$117</definedName>
    <definedName name="Z_8F4F8F46_7A30_438A_8C54_C5B2CCDBDB89_.wvu.FilterData" localSheetId="0" hidden="1">'rekapitulace pro r. 2022'!$C$4:$AX$112</definedName>
    <definedName name="Z_8FBEF272_E18C_42CC_8FF8_DB7E3DF1000C_.wvu.FilterData" localSheetId="0" hidden="1">'rekapitulace pro r. 2022'!$AX$4:$AZ$114</definedName>
    <definedName name="Z_903970C3_8D9D_4EF1_A0BC_69DBD116A7A2_.wvu.FilterData" localSheetId="0" hidden="1">'rekapitulace pro r. 2022'!$D$4:$AX$63</definedName>
    <definedName name="Z_9128AD07_3384_408D_948A_AAAB0B0BEF3D_.wvu.FilterData" localSheetId="0" hidden="1">'rekapitulace pro r. 2022'!$AX$4:$AZ$114</definedName>
    <definedName name="Z_92A5B46C_46CD_4CD7_AAC9_26A64D37130D_.wvu.FilterData" localSheetId="0" hidden="1">'rekapitulace pro r. 2022'!#REF!</definedName>
    <definedName name="Z_92C29E40_34CC_43E9_B5AD_0F9C94A086F2_.wvu.FilterData" localSheetId="0" hidden="1">'rekapitulace pro r. 2022'!$C$4:$AY$117</definedName>
    <definedName name="Z_92D6883C_B7C6_407C_8A7C_E00130E1CD68_.wvu.FilterData" localSheetId="0" hidden="1">'rekapitulace pro r. 2022'!$AC$4:$AG$57</definedName>
    <definedName name="Z_92FE7826_3B57_457C_B214_C65CE3EF6FB1_.wvu.FilterData" localSheetId="0" hidden="1">'rekapitulace pro r. 2022'!#REF!</definedName>
    <definedName name="Z_94D308CC_DEC2_42CB_9568_FE7392663478_.wvu.FilterData" localSheetId="0" hidden="1">'rekapitulace pro r. 2022'!#REF!</definedName>
    <definedName name="Z_94D4BA12_216C_43CC_A470_F79120C2F090_.wvu.FilterData" localSheetId="0" hidden="1">'rekapitulace pro r. 2022'!$C$4:$AZ$114</definedName>
    <definedName name="Z_94D87362_4900_49D5_B6D5_9420958B8AC4_.wvu.FilterData" localSheetId="0" hidden="1">'rekapitulace pro r. 2022'!#REF!</definedName>
    <definedName name="Z_95154182_0874_4A58_B4DD_8DCCA90B5E6E_.wvu.FilterData" localSheetId="0" hidden="1">'rekapitulace pro r. 2022'!#REF!</definedName>
    <definedName name="Z_952A9C5E_5365_4E30_A75D_6FACF8FC7352_.wvu.FilterData" localSheetId="0" hidden="1">'rekapitulace pro r. 2022'!$AC$4:$AG$57</definedName>
    <definedName name="Z_958DAE76_9FD8_4875_831D_3BED1418A145_.wvu.FilterData" localSheetId="0" hidden="1">'rekapitulace pro r. 2022'!$AC$4:$AG$57</definedName>
    <definedName name="Z_9654B7DF_5533_428D_9C72_8BFF8527B75E_.wvu.FilterData" localSheetId="0" hidden="1">'rekapitulace pro r. 2022'!$A$2:$AZ$114</definedName>
    <definedName name="Z_965DBE5B_33DB_4C57_9FEF_D93BE2205BB8_.wvu.FilterData" localSheetId="0" hidden="1">'rekapitulace pro r. 2022'!$A$2:$AZ$117</definedName>
    <definedName name="Z_96C4652B_C1E9_4A92_8790_D02EAA2AF935_.wvu.FilterData" localSheetId="0" hidden="1">'rekapitulace pro r. 2022'!$C$4:$AY$117</definedName>
    <definedName name="Z_972E7F8C_31AC_4DFF_B689_2F9F300E0209_.wvu.FilterData" localSheetId="0" hidden="1">'rekapitulace pro r. 2022'!$C$4:$AY$117</definedName>
    <definedName name="Z_972E7F8C_31AC_4DFF_B689_2F9F300E0209_.wvu.PrintTitles" localSheetId="0" hidden="1">'rekapitulace pro r. 2022'!$A:$B,'rekapitulace pro r. 2022'!$1:$4</definedName>
    <definedName name="Z_974714C1_5342_493B_B75D_AD1667CF841A_.wvu.FilterData" localSheetId="0" hidden="1">'rekapitulace pro r. 2022'!$C$4:$AY$117</definedName>
    <definedName name="Z_982103F0_A6AA_4C4A_B12A_3077333188B7_.wvu.FilterData" localSheetId="0" hidden="1">'rekapitulace pro r. 2022'!#REF!</definedName>
    <definedName name="Z_987DE9F8_A8EA_4E00_B0CE_433F01622BBE_.wvu.FilterData" localSheetId="0" hidden="1">'rekapitulace pro r. 2022'!#REF!</definedName>
    <definedName name="Z_98FF2578_4A3C_42AA_A3D9_02DFB1DEB5A0_.wvu.FilterData" localSheetId="0" hidden="1">'rekapitulace pro r. 2022'!$C$4:$AY$117</definedName>
    <definedName name="Z_9A41B9AF_3779_4C26_998D_097CAC4821FF_.wvu.FilterData" localSheetId="0" hidden="1">'rekapitulace pro r. 2022'!$C$4:$AY$117</definedName>
    <definedName name="Z_9A4AFB6B_A075_4976_8781_2830B7831572_.wvu.FilterData" localSheetId="0" hidden="1">'rekapitulace pro r. 2022'!$AX$4:$AZ$114</definedName>
    <definedName name="Z_9AF9A156_FE77_47B0_884F_7E180B6E0399_.wvu.FilterData" localSheetId="0" hidden="1">'rekapitulace pro r. 2022'!#REF!</definedName>
    <definedName name="Z_9B21A6B6_F4A2_4935_8D76_ACE9C5AA456C_.wvu.FilterData" localSheetId="0" hidden="1">'rekapitulace pro r. 2022'!$C$4:$AZ$114</definedName>
    <definedName name="Z_9CCE6562_F0D6_425A_B252_F56D4C42E56F_.wvu.FilterData" localSheetId="0" hidden="1">'rekapitulace pro r. 2022'!$D$4:$AX$112</definedName>
    <definedName name="Z_9D03831F_5B21_4FF0_8713_CC70D15F5073_.wvu.FilterData" localSheetId="0" hidden="1">'rekapitulace pro r. 2022'!$L$4:$T$117</definedName>
    <definedName name="Z_9D297283_A25D_4D50_85B0_203AA9598427_.wvu.FilterData" localSheetId="0" hidden="1">'rekapitulace pro r. 2022'!$A$2:$AZ$114</definedName>
    <definedName name="Z_9D51F7B7_C2EB_49A3_ADE3_E0886917A232_.wvu.FilterData" localSheetId="0" hidden="1">'rekapitulace pro r. 2022'!$AC$4:$AG$57</definedName>
    <definedName name="Z_9D8976AF_4D22_453A_8AFD_6257DBC076F6_.wvu.FilterData" localSheetId="0" hidden="1">'rekapitulace pro r. 2022'!$D$4:$AX$112</definedName>
    <definedName name="Z_9DBEBCBB_F079_4CDF_AB1E_2B9F1A88BAE8_.wvu.FilterData" localSheetId="0" hidden="1">'rekapitulace pro r. 2022'!$A$2:$AZ$114</definedName>
    <definedName name="Z_9DCD1502_84D5_4030_A140_C286BB26FF88_.wvu.FilterData" localSheetId="0" hidden="1">'rekapitulace pro r. 2022'!$C$4:$AY$117</definedName>
    <definedName name="Z_9EF13FE7_AAA9_43F9_B334_04A398E6EE91_.wvu.FilterData" localSheetId="0" hidden="1">'rekapitulace pro r. 2022'!#REF!</definedName>
    <definedName name="Z_9F029501_A735_41E3_B930_2B356EA00196_.wvu.FilterData" localSheetId="0" hidden="1">'rekapitulace pro r. 2022'!$D$4:$AX$63</definedName>
    <definedName name="Z_9F449724_98FA_47CC_A3D7_4095034F2AB2_.wvu.FilterData" localSheetId="0" hidden="1">'rekapitulace pro r. 2022'!#REF!</definedName>
    <definedName name="Z_9FA4A453_1BEA_4727_9356_8C90D41EFBF3_.wvu.FilterData" localSheetId="0" hidden="1">'rekapitulace pro r. 2022'!$D$4:$AX$63</definedName>
    <definedName name="Z_9FDDAA86_AF96_4D9B_BEAF_E6D32D874E90_.wvu.Cols" localSheetId="0" hidden="1">'rekapitulace pro r. 2022'!#REF!</definedName>
    <definedName name="Z_9FDDAA86_AF96_4D9B_BEAF_E6D32D874E90_.wvu.FilterData" localSheetId="0" hidden="1">'rekapitulace pro r. 2022'!#REF!</definedName>
    <definedName name="Z_9FDDAA86_AF96_4D9B_BEAF_E6D32D874E90_.wvu.PrintTitles" localSheetId="0" hidden="1">'rekapitulace pro r. 2022'!$B:$B,'rekapitulace pro r. 2022'!$2:$4</definedName>
    <definedName name="Z_9FF87560_D1CD_42D2_9180_428AC749EEB5_.wvu.FilterData" localSheetId="0" hidden="1">'rekapitulace pro r. 2022'!$A$2:$AZ$114</definedName>
    <definedName name="Z_A033CE7A_DE6B_4D87_AA6F_B97EB0EA3C69_.wvu.FilterData" localSheetId="0" hidden="1">'rekapitulace pro r. 2022'!$C$4:$AX$112</definedName>
    <definedName name="Z_A0A8B270_C728_437D_AA4F_D769B8B08621_.wvu.FilterData" localSheetId="0" hidden="1">'rekapitulace pro r. 2022'!#REF!</definedName>
    <definedName name="Z_A0FE30FC_5F31_48E5_BA44_7B3ADEED9F5D_.wvu.FilterData" localSheetId="0" hidden="1">'rekapitulace pro r. 2022'!$AC$4:$AG$57</definedName>
    <definedName name="Z_A19F388F_E33E_4FE4_B8A5_441F880CE31E_.wvu.FilterData" localSheetId="0" hidden="1">'rekapitulace pro r. 2022'!#REF!</definedName>
    <definedName name="Z_A20D30E9_BF21_4D45_B091_6A73FF5B0F35_.wvu.FilterData" localSheetId="0" hidden="1">'rekapitulace pro r. 2022'!$D$4:$AX$63</definedName>
    <definedName name="Z_A2B20605_1862_47AA_B891_A3360CB66CEB_.wvu.FilterData" localSheetId="0" hidden="1">'rekapitulace pro r. 2022'!$A$3:$AX$112</definedName>
    <definedName name="Z_A2FD0029_479A_4438_B753_43720F9B9FDC_.wvu.FilterData" localSheetId="0" hidden="1">'rekapitulace pro r. 2022'!$AC$4:$AG$57</definedName>
    <definedName name="Z_A364A6CE_7B3F_4C45_B831_500DF5357359_.wvu.FilterData" localSheetId="0" hidden="1">'rekapitulace pro r. 2022'!$AX$4:$AZ$114</definedName>
    <definedName name="Z_A414459C_E4B7_4CF5_983D_D9F011A6CFD8_.wvu.FilterData" localSheetId="0" hidden="1">'rekapitulace pro r. 2022'!$AC$4:$AG$57</definedName>
    <definedName name="Z_A4246DF4_CC05_4383_8E28_F78B80AFF502_.wvu.FilterData" localSheetId="0" hidden="1">'rekapitulace pro r. 2022'!$D$4:$AX$63</definedName>
    <definedName name="Z_A4315B44_0FE4_4D8C_A9D4_AECD12580B0B_.wvu.FilterData" localSheetId="0" hidden="1">'rekapitulace pro r. 2022'!#REF!</definedName>
    <definedName name="Z_A4C00F5B_0C31_40A0_8657_EA39A99F3EAE_.wvu.FilterData" localSheetId="0" hidden="1">'rekapitulace pro r. 2022'!$AC$4:$AG$57</definedName>
    <definedName name="Z_A5D351B9_A0C8_4177_98D1_F298F0F6318B_.wvu.FilterData" localSheetId="0" hidden="1">'rekapitulace pro r. 2022'!$A$2:$AZ$117</definedName>
    <definedName name="Z_A6CE80A3_44BB_4325_B86B_49DF5B2D5CFF_.wvu.FilterData" localSheetId="0" hidden="1">'rekapitulace pro r. 2022'!$C$4:$AY$117</definedName>
    <definedName name="Z_A72582E5_8DD2_4B07_A1BC_D1327AD9AB11_.wvu.FilterData" localSheetId="0" hidden="1">'rekapitulace pro r. 2022'!$C$4:$AY$117</definedName>
    <definedName name="Z_A7338E1E_CF97_4D30_851E_8069DFA7BBEE_.wvu.FilterData" localSheetId="0" hidden="1">'rekapitulace pro r. 2022'!$D$4:$AX$63</definedName>
    <definedName name="Z_A871CCA0_1885_4A23_BFC1_893F4D902342_.wvu.FilterData" localSheetId="0" hidden="1">'rekapitulace pro r. 2022'!$C$4:$AY$117</definedName>
    <definedName name="Z_A97740D8_F656_4E6E_9434_B1F1FB1CE65C_.wvu.FilterData" localSheetId="0" hidden="1">'rekapitulace pro r. 2022'!$D$4:$AX$63</definedName>
    <definedName name="Z_AABD776B_B176_4E0D_9FDC_E8184141492E_.wvu.FilterData" localSheetId="0" hidden="1">'rekapitulace pro r. 2022'!$C$4:$AY$117</definedName>
    <definedName name="Z_AADFC823_7B1B_469C_B326_4A1E5D9E67FF_.wvu.FilterData" localSheetId="0" hidden="1">'rekapitulace pro r. 2022'!$C$4:$AY$117</definedName>
    <definedName name="Z_AC9E4B37_1B94_43F2_BF94_EB01A561847A_.wvu.FilterData" localSheetId="0" hidden="1">'rekapitulace pro r. 2022'!$C$4:$AZ$114</definedName>
    <definedName name="Z_AD305841_D67D_4B51_8A0C_D110036D2310_.wvu.FilterData" localSheetId="0" hidden="1">'rekapitulace pro r. 2022'!$C$4:$AY$117</definedName>
    <definedName name="Z_AE222D2F_349A_403C_99B6_5FB0D122E6C7_.wvu.FilterData" localSheetId="0" hidden="1">'rekapitulace pro r. 2022'!$A$2:$AZ$114</definedName>
    <definedName name="Z_AE2DF5E6_F019_4845_AA03_41CE877B2DC8_.wvu.FilterData" localSheetId="0" hidden="1">'rekapitulace pro r. 2022'!$C$4:$AY$117</definedName>
    <definedName name="Z_AE397FC7_E0D8_48A5_B160_9D21B9E28976_.wvu.FilterData" localSheetId="0" hidden="1">'rekapitulace pro r. 2022'!$A$2:$AZ$114</definedName>
    <definedName name="Z_AEEC45F0_BD5F_4380_A889_DF8C00250EC7_.wvu.FilterData" localSheetId="0" hidden="1">'rekapitulace pro r. 2022'!#REF!</definedName>
    <definedName name="Z_AEF7F644_6C74_41DF_9A7D_83DD82D9F19A_.wvu.FilterData" localSheetId="0" hidden="1">'rekapitulace pro r. 2022'!#REF!</definedName>
    <definedName name="Z_AF2CDA68_E132_4D8C_B9EB_7A362BD4FBE7_.wvu.FilterData" localSheetId="0" hidden="1">'rekapitulace pro r. 2022'!$C$4:$AY$117</definedName>
    <definedName name="Z_AF4F9BFA_A713_4333_A46A_68F714F8DE73_.wvu.FilterData" localSheetId="0" hidden="1">'rekapitulace pro r. 2022'!$D$4:$AX$63</definedName>
    <definedName name="Z_AF813423_71AD_4DE5_801B_42190ECE5EF3_.wvu.FilterData" localSheetId="0" hidden="1">'rekapitulace pro r. 2022'!$AC$4:$AG$57</definedName>
    <definedName name="Z_AF8F4973_2997_4B5F_9D6C_2B84B93A010C_.wvu.FilterData" localSheetId="0" hidden="1">'rekapitulace pro r. 2022'!$C$4:$AY$117</definedName>
    <definedName name="Z_AFB15E26_748C_4B65_908F_4C869CEDE058_.wvu.FilterData" localSheetId="0" hidden="1">'rekapitulace pro r. 2022'!#REF!</definedName>
    <definedName name="Z_AFCB6AE9_0622_44C6_A5EB_344548AEFCF3_.wvu.FilterData" localSheetId="0" hidden="1">'rekapitulace pro r. 2022'!$C$4:$AY$117</definedName>
    <definedName name="Z_AFF46069_80A9_4E48_9F6B_7178F41D8D00_.wvu.FilterData" localSheetId="0" hidden="1">'rekapitulace pro r. 2022'!#REF!</definedName>
    <definedName name="Z_B10412B2_BB59_41BF_901F_216DE93EF46A_.wvu.FilterData" localSheetId="0" hidden="1">'rekapitulace pro r. 2022'!$AC$4:$AG$57</definedName>
    <definedName name="Z_B2AFC8D8_8DE5_48CD_AA25_BA211AF30647_.wvu.FilterData" localSheetId="0" hidden="1">'rekapitulace pro r. 2022'!$C$4:$AY$117</definedName>
    <definedName name="Z_B2D20EA2_AB1E_474D_9FDB_B8A61C912297_.wvu.PrintTitles" localSheetId="0" hidden="1">'rekapitulace pro r. 2022'!$A:$B,'rekapitulace pro r. 2022'!$2:$4</definedName>
    <definedName name="Z_B2F9226C_F676_46E0_8795_67FFF15BA4E9_.wvu.FilterData" localSheetId="0" hidden="1">'rekapitulace pro r. 2022'!#REF!</definedName>
    <definedName name="Z_B33DDF8C_AD6B_44EF_8B20_2F7D3BDC649B_.wvu.FilterData" localSheetId="0" hidden="1">'rekapitulace pro r. 2022'!$C$4:$AY$117</definedName>
    <definedName name="Z_B4365D39_C987_458D_88E0_A28FDD56D64B_.wvu.FilterData" localSheetId="0" hidden="1">'rekapitulace pro r. 2022'!$A$2:$AZ$114</definedName>
    <definedName name="Z_B45F1B8F_13AA_4970_BA9A_C39B2F8FFA63_.wvu.FilterData" localSheetId="0" hidden="1">'rekapitulace pro r. 2022'!$AQ$4:$AX$63</definedName>
    <definedName name="Z_B49C9FAB_5007_4631_82BD_38DFD07BF19F_.wvu.FilterData" localSheetId="0" hidden="1">'rekapitulace pro r. 2022'!#REF!</definedName>
    <definedName name="Z_B4D91F1D_1500_4800_939A_3AEB38FA5920_.wvu.FilterData" localSheetId="0" hidden="1">'rekapitulace pro r. 2022'!$C$4:$AY$117</definedName>
    <definedName name="Z_B50157D9_E59C_4026_BE03_1FE06C985146_.wvu.FilterData" localSheetId="0" hidden="1">'rekapitulace pro r. 2022'!$AX$4:$AZ$114</definedName>
    <definedName name="Z_B720DB8D_8F05_41D8_B2A1_E41B98C9A479_.wvu.FilterData" localSheetId="0" hidden="1">'rekapitulace pro r. 2022'!$C$4:$AY$117</definedName>
    <definedName name="Z_B76A4E7E_D2F3_4DA7_9C3C_A7D5762B6346_.wvu.FilterData" localSheetId="0" hidden="1">'rekapitulace pro r. 2022'!#REF!</definedName>
    <definedName name="Z_B773E5D5_BAD4_4658_AAA8_C1B603D696D0_.wvu.FilterData" localSheetId="0" hidden="1">'rekapitulace pro r. 2022'!$C$4:$AY$117</definedName>
    <definedName name="Z_B82E66F1_FB89_4970_BFD2_CDD61374CCA7_.wvu.FilterData" localSheetId="0" hidden="1">'rekapitulace pro r. 2022'!$A$2:$AZ$117</definedName>
    <definedName name="Z_B894258D_3A10_415E_9D07_0539B492B945_.wvu.FilterData" localSheetId="0" hidden="1">'rekapitulace pro r. 2022'!$D$4:$AX$63</definedName>
    <definedName name="Z_B9613BD5_AE29_4684_A37B_2EC041CFF3C6_.wvu.FilterData" localSheetId="0" hidden="1">'rekapitulace pro r. 2022'!$B$4:$F$114</definedName>
    <definedName name="Z_B9625186_F86E_46D7_A519_CC8FE6AB8D11_.wvu.FilterData" localSheetId="0" hidden="1">'rekapitulace pro r. 2022'!$C$4:$AY$117</definedName>
    <definedName name="Z_B9C297A6_CA55_42DA_A3AC_7538344EEA74_.wvu.FilterData" localSheetId="0" hidden="1">'rekapitulace pro r. 2022'!$A$2:$AZ$114</definedName>
    <definedName name="Z_B9F8C2C5_2300_475C_883B_5E9CAFBC0927_.wvu.FilterData" localSheetId="0" hidden="1">'rekapitulace pro r. 2022'!$C$4:$AY$117</definedName>
    <definedName name="Z_BA1524CD_1CBB_4AB1_B36C_2E670A0DD53D_.wvu.FilterData" localSheetId="0" hidden="1">'rekapitulace pro r. 2022'!#REF!</definedName>
    <definedName name="Z_BA2CC131_C7CC_41D8_B442_B7CA42849450_.wvu.FilterData" localSheetId="0" hidden="1">'rekapitulace pro r. 2022'!#REF!</definedName>
    <definedName name="Z_BA2D7559_9B44_4673_9F66_923F4BE9A79C_.wvu.FilterData" localSheetId="0" hidden="1">'rekapitulace pro r. 2022'!$A$2:$AZ$114</definedName>
    <definedName name="Z_BA80F2D8_707A_4601_BA2D_B2E209DB8BB6_.wvu.FilterData" localSheetId="0" hidden="1">'rekapitulace pro r. 2022'!$A$2:$AZ$114</definedName>
    <definedName name="Z_BB700C42_0C44_4105_8401_B0EC3F942995_.wvu.FilterData" localSheetId="0" hidden="1">'rekapitulace pro r. 2022'!$C$4:$AY$117</definedName>
    <definedName name="Z_BBE97E31_C13D_4E4B_AC13_B426197B4E33_.wvu.FilterData" localSheetId="0" hidden="1">'rekapitulace pro r. 2022'!$A$4:$AZ$111</definedName>
    <definedName name="Z_BC086B8E_BC5E_4655_B486_9383F012669B_.wvu.FilterData" localSheetId="0" hidden="1">'rekapitulace pro r. 2022'!$C$4:$AY$117</definedName>
    <definedName name="Z_BC674F12_B5AC_4675_A9F5_AB512B5431CB_.wvu.FilterData" localSheetId="0" hidden="1">'rekapitulace pro r. 2022'!$D$4:$AX$63</definedName>
    <definedName name="Z_BD584E36_BB9C_4812_B5BC_AC5B072D3864_.wvu.FilterData" localSheetId="0" hidden="1">'rekapitulace pro r. 2022'!$C$4:$AY$117</definedName>
    <definedName name="Z_BDDED89C_033E_4907_A3AC_35C1126C1AB6_.wvu.FilterData" localSheetId="0" hidden="1">'rekapitulace pro r. 2022'!$AC$4:$AG$57</definedName>
    <definedName name="Z_BE25DDC6_782E_48A6_8F61_3FE4F4D6A9DD_.wvu.FilterData" localSheetId="0" hidden="1">'rekapitulace pro r. 2022'!$C$4:$AY$117</definedName>
    <definedName name="Z_BEDD3B44_DA87_40FC_A700_7FF90204932D_.wvu.FilterData" localSheetId="0" hidden="1">'rekapitulace pro r. 2022'!#REF!</definedName>
    <definedName name="Z_BF24358D_7E40_4E29_923B_148E2FB980F1_.wvu.FilterData" localSheetId="0" hidden="1">'rekapitulace pro r. 2022'!$C$4:$AY$117</definedName>
    <definedName name="Z_BF68D914_33FE_4A3C_ADB7_9E8A9F7AE33F_.wvu.FilterData" localSheetId="0" hidden="1">'rekapitulace pro r. 2022'!$D$4:$AX$63</definedName>
    <definedName name="Z_C000012F_51C5_4289_B4E3_9F37CF8FA1C6_.wvu.FilterData" localSheetId="0" hidden="1">'rekapitulace pro r. 2022'!$A$2:$AZ$114</definedName>
    <definedName name="Z_C0A7C398_034E_46EF_A5DD_4E38BC6AE618_.wvu.FilterData" localSheetId="0" hidden="1">'rekapitulace pro r. 2022'!$C$4:$AZ$114</definedName>
    <definedName name="Z_C0DDB50A_9310_4899_B986_94C7C69CCAB7_.wvu.FilterData" localSheetId="0" hidden="1">'rekapitulace pro r. 2022'!$C$4:$AY$117</definedName>
    <definedName name="Z_C13EDB15_0092_4337_B6EE_8358C3DDF028_.wvu.FilterData" localSheetId="0" hidden="1">'rekapitulace pro r. 2022'!$D$4:$AX$63</definedName>
    <definedName name="Z_C2C22E0B_36F6_45E8_ACC4_DFECE823D5C2_.wvu.FilterData" localSheetId="0" hidden="1">'rekapitulace pro r. 2022'!$C$4:$AY$117</definedName>
    <definedName name="Z_C32648D3_945E_4F3A_8C68_FEDB452980CF_.wvu.FilterData" localSheetId="0" hidden="1">'rekapitulace pro r. 2022'!$C$4:$AY$117</definedName>
    <definedName name="Z_C364670F_B81D_4C4D_8D4A_5BA0E03A9172_.wvu.FilterData" localSheetId="0" hidden="1">'rekapitulace pro r. 2022'!#REF!</definedName>
    <definedName name="Z_C431B14C_12A9_4300_9981_9FAF17F355C7_.wvu.FilterData" localSheetId="0" hidden="1">'rekapitulace pro r. 2022'!$C$4:$AZ$114</definedName>
    <definedName name="Z_C4B9CD89_C33B_425F_8BA3_9108FEF11D82_.wvu.FilterData" localSheetId="0" hidden="1">'rekapitulace pro r. 2022'!$C$4:$AY$117</definedName>
    <definedName name="Z_C4F85760_8E83_4E28_B830_DEC574627C42_.wvu.FilterData" localSheetId="0" hidden="1">'rekapitulace pro r. 2022'!$AX$4:$AZ$114</definedName>
    <definedName name="Z_C60F7234_AE7C_4A50_AD50_F2B26D5F3893_.wvu.FilterData" localSheetId="0" hidden="1">'rekapitulace pro r. 2022'!#REF!</definedName>
    <definedName name="Z_C7BD3FE9_EF26_48D9_B130_2129DEDB3449_.wvu.FilterData" localSheetId="0" hidden="1">'rekapitulace pro r. 2022'!$AZ$4:$AZ$110</definedName>
    <definedName name="Z_C8108694_60B4_45CB_83C7_3E190798E615_.wvu.FilterData" localSheetId="0" hidden="1">'rekapitulace pro r. 2022'!#REF!</definedName>
    <definedName name="Z_CAC21046_6B1F_49AA_9899_43288A59FCF1_.wvu.FilterData" localSheetId="0" hidden="1">'rekapitulace pro r. 2022'!$C$4:$AY$117</definedName>
    <definedName name="Z_CAF39FD7_0DFB_486A_9799_42D34AB5BA2B_.wvu.FilterData" localSheetId="0" hidden="1">'rekapitulace pro r. 2022'!$C$4:$AY$117</definedName>
    <definedName name="Z_CB1D83F8_5381_4D41_B626_396B480E8AA5_.wvu.FilterData" localSheetId="0" hidden="1">'rekapitulace pro r. 2022'!$AC$4:$AG$57</definedName>
    <definedName name="Z_CBC92FD3_5645_4117_BE87_ED944B53EBB7_.wvu.FilterData" localSheetId="0" hidden="1">'rekapitulace pro r. 2022'!$C$4:$AZ$114</definedName>
    <definedName name="Z_CC03BA33_FC58_401A_B0F3_0BD8F9E6DCB2_.wvu.FilterData" localSheetId="0" hidden="1">'rekapitulace pro r. 2022'!$C$4:$AY$117</definedName>
    <definedName name="Z_CC19F704_C7A3_4D0D_B65E_971BF5D6AF9C_.wvu.FilterData" localSheetId="0" hidden="1">'rekapitulace pro r. 2022'!$C$4:$AY$117</definedName>
    <definedName name="Z_CC19F704_C7A3_4D0D_B65E_971BF5D6AF9C_.wvu.PrintTitles" localSheetId="0" hidden="1">'rekapitulace pro r. 2022'!$A:$B,'rekapitulace pro r. 2022'!$1:$4</definedName>
    <definedName name="Z_CD12B211_B899_409E_9A09_089FEFC5639C_.wvu.FilterData" localSheetId="0" hidden="1">'rekapitulace pro r. 2022'!$D$4:$AX$63</definedName>
    <definedName name="Z_CDE19504_E2CD_48E1_98D6_439A3157EF24_.wvu.FilterData" localSheetId="0" hidden="1">'rekapitulace pro r. 2022'!$B$4:$F$114</definedName>
    <definedName name="Z_CE39FE20_6FAB_4AED_AA81_1C2B88273613_.wvu.FilterData" localSheetId="0" hidden="1">'rekapitulace pro r. 2022'!$D$4:$AX$63</definedName>
    <definedName name="Z_CEABFBD0_B629_4D12_960F_2AE91D996A7B_.wvu.FilterData" localSheetId="0" hidden="1">'rekapitulace pro r. 2022'!$D$4:$AX$63</definedName>
    <definedName name="Z_CF054F60_3F82_4A0C_8C46_A2004079AEEC_.wvu.FilterData" localSheetId="0" hidden="1">'rekapitulace pro r. 2022'!$C$4:$AX$112</definedName>
    <definedName name="Z_CFE1DEC7_B508_4284_A800_991802581D84_.wvu.FilterData" localSheetId="0" hidden="1">'rekapitulace pro r. 2022'!$C$4:$AY$117</definedName>
    <definedName name="Z_D009E7F3_8EF4_4E8D_B566_9720135D0958_.wvu.FilterData" localSheetId="0" hidden="1">'rekapitulace pro r. 2022'!$A$2:$AZ$114</definedName>
    <definedName name="Z_D07571FE_AC7A_4A2D_94B0_127F0DDB964F_.wvu.FilterData" localSheetId="0" hidden="1">'rekapitulace pro r. 2022'!$D$4:$AX$63</definedName>
    <definedName name="Z_D083F748_0A2A_4788_BE0D_E538B96C4CB0_.wvu.FilterData" localSheetId="0" hidden="1">'rekapitulace pro r. 2022'!$AC$4:$AG$57</definedName>
    <definedName name="Z_D0ACD930_D309_42DF_928D_CF02096A0C1E_.wvu.FilterData" localSheetId="0" hidden="1">'rekapitulace pro r. 2022'!$C$4:$AZ$114</definedName>
    <definedName name="Z_D133F734_7122_4844_8F73_EC69C7675212_.wvu.FilterData" localSheetId="0" hidden="1">'rekapitulace pro r. 2022'!$D$4:$AX$114</definedName>
    <definedName name="Z_D143258A_720D_4389_A3C8_9EFCCF6DC4DB_.wvu.FilterData" localSheetId="0" hidden="1">'rekapitulace pro r. 2022'!$D$4:$AX$63</definedName>
    <definedName name="Z_D14F5149_F89B_48B9_A399_11BAD74393A3_.wvu.FilterData" localSheetId="0" hidden="1">'rekapitulace pro r. 2022'!$C$4:$AY$117</definedName>
    <definedName name="Z_D2370CDD_5741_46D1_B92B_C50D70D2A579_.wvu.FilterData" localSheetId="0" hidden="1">'rekapitulace pro r. 2022'!$C$4:$AY$117</definedName>
    <definedName name="Z_D2AA8EDC_E7A9_4DFC_A6BC_9EEBC6833C8E_.wvu.FilterData" localSheetId="0" hidden="1">'rekapitulace pro r. 2022'!$C$4:$AY$117</definedName>
    <definedName name="Z_D2FAD8E5_4A42_4E5D_9CDF_74F2C31FE62B_.wvu.FilterData" localSheetId="0" hidden="1">'rekapitulace pro r. 2022'!$C$4:$AY$117</definedName>
    <definedName name="Z_D436459A_900D_4FC9_A05D_91C0ED6106EE_.wvu.FilterData" localSheetId="0" hidden="1">'rekapitulace pro r. 2022'!#REF!</definedName>
    <definedName name="Z_D5258C5A_CED6_46EA_9D41_3EF3D75D95AF_.wvu.FilterData" localSheetId="0" hidden="1">'rekapitulace pro r. 2022'!$C$4:$AY$117</definedName>
    <definedName name="Z_D5835347_89E6_4681_B0CC_7EBA9D44259C_.wvu.FilterData" localSheetId="0" hidden="1">'rekapitulace pro r. 2022'!$AX$4:$AZ$114</definedName>
    <definedName name="Z_D6DB05B1_397F_4DFD_8DE6_12D29C310C44_.wvu.Cols" localSheetId="0" hidden="1">'rekapitulace pro r. 2022'!#REF!</definedName>
    <definedName name="Z_D6DB05B1_397F_4DFD_8DE6_12D29C310C44_.wvu.FilterData" localSheetId="0" hidden="1">'rekapitulace pro r. 2022'!$C$4:$AY$117</definedName>
    <definedName name="Z_D6DB05B1_397F_4DFD_8DE6_12D29C310C44_.wvu.PrintTitles" localSheetId="0" hidden="1">'rekapitulace pro r. 2022'!$A:$B,'rekapitulace pro r. 2022'!$1:$4</definedName>
    <definedName name="Z_D6FC7385_81F3_4C64_B7B4_68AA8EB705A6_.wvu.FilterData" localSheetId="0" hidden="1">'rekapitulace pro r. 2022'!$A$4:$AZ$111</definedName>
    <definedName name="Z_D7388A85_F3F6_47A0_9725_663DC93F87E3_.wvu.FilterData" localSheetId="0" hidden="1">'rekapitulace pro r. 2022'!$C$4:$AY$117</definedName>
    <definedName name="Z_D7AB68E1_9A82_4173_9B91_F69806CF5399_.wvu.FilterData" localSheetId="0" hidden="1">'rekapitulace pro r. 2022'!#REF!</definedName>
    <definedName name="Z_D7FB5A1F_421B_43AD_82B2_06981BEC76F3_.wvu.FilterData" localSheetId="0" hidden="1">'rekapitulace pro r. 2022'!$C$4:$AY$117</definedName>
    <definedName name="Z_D8756336_F10B_473D_B27D_A12512D8A092_.wvu.FilterData" localSheetId="0" hidden="1">'rekapitulace pro r. 2022'!$C$4:$AY$117</definedName>
    <definedName name="Z_D8EB1320_3917_462F_901C_8A581B1FD16A_.wvu.FilterData" localSheetId="0" hidden="1">'rekapitulace pro r. 2022'!$C$4:$AZ$114</definedName>
    <definedName name="Z_D928E7EA_2C43_41DD_9EF4_93C3B0E148EE_.wvu.FilterData" localSheetId="0" hidden="1">'rekapitulace pro r. 2022'!$C$4:$AY$117</definedName>
    <definedName name="Z_DA0992EB_6B7D_4023_9409_C05F5D4ABBB4_.wvu.FilterData" localSheetId="0" hidden="1">'rekapitulace pro r. 2022'!#REF!</definedName>
    <definedName name="Z_DA125483_823F_4B9E_829D_C20E1F4D7514_.wvu.FilterData" localSheetId="0" hidden="1">'rekapitulace pro r. 2022'!$D$4:$AX$63</definedName>
    <definedName name="Z_DAE6E213_3D8D_4E4C_A46C_EFA9FBADB4DB_.wvu.FilterData" localSheetId="0" hidden="1">'rekapitulace pro r. 2022'!$AC$4:$AG$57</definedName>
    <definedName name="Z_DAF0EAD3_3EA0_4A25_8DD9_948C8676E980_.wvu.FilterData" localSheetId="0" hidden="1">'rekapitulace pro r. 2022'!$C$4:$AY$117</definedName>
    <definedName name="Z_DBB9E3DD_A798_4BA6_86CB_62C7654AF7C2_.wvu.FilterData" localSheetId="0" hidden="1">'rekapitulace pro r. 2022'!$B$4:$F$114</definedName>
    <definedName name="Z_DDCFC808_48A1_4174_8575_DADB522D22A0_.wvu.FilterData" localSheetId="0" hidden="1">'rekapitulace pro r. 2022'!$AC$4:$AG$57</definedName>
    <definedName name="Z_E18F526E_3662_4F2A_832F_18B708A7FC98_.wvu.FilterData" localSheetId="0" hidden="1">'rekapitulace pro r. 2022'!$A$2:$AZ$117</definedName>
    <definedName name="Z_E18F526E_3662_4F2A_832F_18B708A7FC98_.wvu.PrintTitles" localSheetId="0" hidden="1">'rekapitulace pro r. 2022'!$A:$B,'rekapitulace pro r. 2022'!$1:$4</definedName>
    <definedName name="Z_E1DDE73C_397B_46E5_852C_619C16EC98E3_.wvu.FilterData" localSheetId="0" hidden="1">'rekapitulace pro r. 2022'!$AC$4:$AG$57</definedName>
    <definedName name="Z_E27C4002_35A2_48B4_AF4F_27832C1FFD0E_.wvu.FilterData" localSheetId="0" hidden="1">'rekapitulace pro r. 2022'!#REF!</definedName>
    <definedName name="Z_E2F615B6_BBCA_4E66_88C3_CC39B7FC8D9C_.wvu.FilterData" localSheetId="0" hidden="1">'rekapitulace pro r. 2022'!$C$4:$AY$117</definedName>
    <definedName name="Z_E2F615B6_BBCA_4E66_88C3_CC39B7FC8D9C_.wvu.PrintTitles" localSheetId="0" hidden="1">'rekapitulace pro r. 2022'!$A:$B,'rekapitulace pro r. 2022'!$1:$4</definedName>
    <definedName name="Z_E310DA9E_AAEE_4E7C_AD7C_887ADABBFE27_.wvu.FilterData" localSheetId="0" hidden="1">'rekapitulace pro r. 2022'!$D$4:$AX$63</definedName>
    <definedName name="Z_E33EA06E_B28E_4768_86B5_6202472DAC37_.wvu.FilterData" localSheetId="0" hidden="1">'rekapitulace pro r. 2022'!$C$4:$AY$117</definedName>
    <definedName name="Z_E43512F8_5B5E_4C98_B028_C017219FF044_.wvu.FilterData" localSheetId="0" hidden="1">'rekapitulace pro r. 2022'!#REF!</definedName>
    <definedName name="Z_E57D5CBC_71F0_490E_B85F_757EF8927DAA_.wvu.FilterData" localSheetId="0" hidden="1">'rekapitulace pro r. 2022'!$D$4:$AX$63</definedName>
    <definedName name="Z_E5AF9B1F_A347_4D24_8DC5_66A1CA2BD16D_.wvu.FilterData" localSheetId="0" hidden="1">'rekapitulace pro r. 2022'!$D$4:$AX$63</definedName>
    <definedName name="Z_E6FE3D43_AA32_4C50_B275_4F710A5933D8_.wvu.FilterData" localSheetId="0" hidden="1">'rekapitulace pro r. 2022'!$C$4:$AZ$114</definedName>
    <definedName name="Z_E7B31B55_B1A0_4F34_9409_44079880CDDD_.wvu.FilterData" localSheetId="0" hidden="1">'rekapitulace pro r. 2022'!$C$4:$AY$117</definedName>
    <definedName name="Z_E85FD4D9_C35A_4673_A745_0479BADC3B23_.wvu.FilterData" localSheetId="0" hidden="1">'rekapitulace pro r. 2022'!$C$4:$AZ$114</definedName>
    <definedName name="Z_E89B76AE_ABC7_46EA_BFBE_2DAD8DC2B459_.wvu.FilterData" localSheetId="0" hidden="1">'rekapitulace pro r. 2022'!$D$4:$AX$63</definedName>
    <definedName name="Z_E8F13626_305D_48FA_BFD2_A4D44CB5A124_.wvu.FilterData" localSheetId="0" hidden="1">'rekapitulace pro r. 2022'!$C$4:$AZ$114</definedName>
    <definedName name="Z_E9BDB633_D74D_4A44_BDF3_4A30B04647D8_.wvu.FilterData" localSheetId="0" hidden="1">'rekapitulace pro r. 2022'!$C$4:$AZ$114</definedName>
    <definedName name="Z_E9C22FF5_75EC_4C04_ABD6_408B88CEC3B9_.wvu.FilterData" localSheetId="0" hidden="1">'rekapitulace pro r. 2022'!$C$4:$AY$117</definedName>
    <definedName name="Z_E9E53CE9_24F3_4B81_8BCD_6146FBD3348D_.wvu.FilterData" localSheetId="0" hidden="1">'rekapitulace pro r. 2022'!#REF!</definedName>
    <definedName name="Z_EA8F30B2_C419_4FBE_8681_6F4B9D4E44FA_.wvu.FilterData" localSheetId="0" hidden="1">'rekapitulace pro r. 2022'!#REF!</definedName>
    <definedName name="Z_EC8A5345_2A02_4E82_AB2E_13BF9AA06BEE_.wvu.FilterData" localSheetId="0" hidden="1">'rekapitulace pro r. 2022'!$A$2:$AZ$114</definedName>
    <definedName name="Z_ED2AB4F1_1735_49A8_B88D_AA08A9FBF25D_.wvu.FilterData" localSheetId="0" hidden="1">'rekapitulace pro r. 2022'!$C$4:$AY$117</definedName>
    <definedName name="Z_ED4807F7_1301_4643_AA69_46F2817CCF9E_.wvu.FilterData" localSheetId="0" hidden="1">'rekapitulace pro r. 2022'!$AC$4:$AG$57</definedName>
    <definedName name="Z_F1313BD5_43C5_483D_8067_7BE5FCE53E5A_.wvu.FilterData" localSheetId="0" hidden="1">'rekapitulace pro r. 2022'!$A$2:$AZ$114</definedName>
    <definedName name="Z_F13E7FFF_B46F_45C2_8C93_8A75CE285D97_.wvu.FilterData" localSheetId="0" hidden="1">'rekapitulace pro r. 2022'!$AX$4:$AZ$114</definedName>
    <definedName name="Z_F146303A_422F_4031_B192_237C4CC1A8B7_.wvu.FilterData" localSheetId="0" hidden="1">'rekapitulace pro r. 2022'!$A$2:$AZ$117</definedName>
    <definedName name="Z_F1F38FDC_2C00_495F_8FB9_F8BA8BB269B2_.wvu.FilterData" localSheetId="0" hidden="1">'rekapitulace pro r. 2022'!$A$2:$AZ$114</definedName>
    <definedName name="Z_F292DB3E_B34F_4000_8BFC_3E7A91907B5E_.wvu.FilterData" localSheetId="0" hidden="1">'rekapitulace pro r. 2022'!$C$4:$AZ$114</definedName>
    <definedName name="Z_F2D625EB_2649_4323_8CA4_9B4601237A96_.wvu.FilterData" localSheetId="0" hidden="1">'rekapitulace pro r. 2022'!$C$4:$AY$117</definedName>
    <definedName name="Z_F2F63767_EA4B_4C54_A90E_E6730C9015A3_.wvu.FilterData" localSheetId="0" hidden="1">'rekapitulace pro r. 2022'!$C$4:$AY$117</definedName>
    <definedName name="Z_F3D1AC9C_FE0D_438A_88AC_8D3A8FAAA497_.wvu.Cols" localSheetId="0" hidden="1">'rekapitulace pro r. 2022'!#REF!,'rekapitulace pro r. 2022'!#REF!,'rekapitulace pro r. 2022'!#REF!</definedName>
    <definedName name="Z_F3D1AC9C_FE0D_438A_88AC_8D3A8FAAA497_.wvu.FilterData" localSheetId="0" hidden="1">'rekapitulace pro r. 2022'!$D$4:$AX$63</definedName>
    <definedName name="Z_F3D1AC9C_FE0D_438A_88AC_8D3A8FAAA497_.wvu.PrintTitles" localSheetId="0" hidden="1">'rekapitulace pro r. 2022'!$A:$B,'rekapitulace pro r. 2022'!$2:$4</definedName>
    <definedName name="Z_F3F60F77_A5EA_4E9E_849E_A8F47C65173C_.wvu.FilterData" localSheetId="0" hidden="1">'rekapitulace pro r. 2022'!$D$4:$AX$63</definedName>
    <definedName name="Z_F58E96A6_7FE1_4D44_A1BA_5CC1A0899A23_.wvu.FilterData" localSheetId="0" hidden="1">'rekapitulace pro r. 2022'!$C$4:$AY$117</definedName>
    <definedName name="Z_F5B550DD_DB11_49EA_92DA_CBF0FB05EFAF_.wvu.FilterData" localSheetId="0" hidden="1">'rekapitulace pro r. 2022'!$A$2:$AZ$114</definedName>
    <definedName name="Z_F5DE1C9B_F8F7_4DBB_A63B_04D80C3C88C4_.wvu.FilterData" localSheetId="0" hidden="1">'rekapitulace pro r. 2022'!$A$2:$AZ$114</definedName>
    <definedName name="Z_F639FEFD_8C2F_4504_9D6B_2F9C87A5F4DC_.wvu.FilterData" localSheetId="0" hidden="1">'rekapitulace pro r. 2022'!$A$4:$AZ$111</definedName>
    <definedName name="Z_F66B930A_F4A5_4357_A932_87D66427A5A7_.wvu.FilterData" localSheetId="0" hidden="1">'rekapitulace pro r. 2022'!$A$2:$AZ$114</definedName>
    <definedName name="Z_F67B5DD5_810A_433D_8D4D_9E366EB29844_.wvu.FilterData" localSheetId="0" hidden="1">'rekapitulace pro r. 2022'!$C$4:$AY$117</definedName>
    <definedName name="Z_F6CB4AE8_AADB_41CA_8A6A_6AC2BE57684A_.wvu.FilterData" localSheetId="0" hidden="1">'rekapitulace pro r. 2022'!$AZ$4:$AZ$110</definedName>
    <definedName name="Z_F7571919_C1C9_47D0_8677_2E947D0250BF_.wvu.FilterData" localSheetId="0" hidden="1">'rekapitulace pro r. 2022'!$C$4:$AY$117</definedName>
    <definedName name="Z_F866F523_F315_41D1_81F1_8D98650DBDF6_.wvu.FilterData" localSheetId="0" hidden="1">'rekapitulace pro r. 2022'!$AC$4:$AG$57</definedName>
    <definedName name="Z_F8C0D839_706D_450F_996A_EAF282418ECE_.wvu.FilterData" localSheetId="0" hidden="1">'rekapitulace pro r. 2022'!#REF!</definedName>
    <definedName name="Z_F8FD2750_24E5_46D2_A862_5FD94F633C1C_.wvu.FilterData" localSheetId="0" hidden="1">'rekapitulace pro r. 2022'!$C$4:$AY$117</definedName>
    <definedName name="Z_F8FFFAAD_62C1_4EF9_A7C6_7D364EAE9AE2_.wvu.FilterData" localSheetId="0" hidden="1">'rekapitulace pro r. 2022'!$AX$4:$AZ$114</definedName>
    <definedName name="Z_F90D30A2_F805_424E_B2D8_DAE03F389B4F_.wvu.FilterData" localSheetId="0" hidden="1">'rekapitulace pro r. 2022'!$C$4:$AY$117</definedName>
    <definedName name="Z_F9412045_96A3_4547_A4BF_2DD72C6EFB7A_.wvu.FilterData" localSheetId="0" hidden="1">'rekapitulace pro r. 2022'!$A$2:$AZ$114</definedName>
    <definedName name="Z_F9D0E7DC_A30D_4363_965B_B869687F2E7B_.wvu.FilterData" localSheetId="0" hidden="1">'rekapitulace pro r. 2022'!$C$4:$AY$117</definedName>
    <definedName name="Z_FB107357_1E47_4800_8434_81EDBC5D2FDD_.wvu.FilterData" localSheetId="0" hidden="1">'rekapitulace pro r. 2022'!$C$4:$AX$112</definedName>
    <definedName name="Z_FB2AF93A_82BC_4622_BB5B_54CB5003CB81_.wvu.FilterData" localSheetId="0" hidden="1">'rekapitulace pro r. 2022'!$A$2:$AZ$114</definedName>
    <definedName name="Z_FBBC326D_D4D9_46A9_A766_6D75E63F40EC_.wvu.FilterData" localSheetId="0" hidden="1">'rekapitulace pro r. 2022'!#REF!</definedName>
    <definedName name="Z_FC0502DB_4990_4792_B74C_9DDC4DF42650_.wvu.FilterData" localSheetId="0" hidden="1">'rekapitulace pro r. 2022'!$C$4:$AY$117</definedName>
    <definedName name="Z_FC72C826_3014_4B02_997F_4B83B610CE13_.wvu.FilterData" localSheetId="0" hidden="1">'rekapitulace pro r. 2022'!#REF!</definedName>
    <definedName name="Z_FCA7C4D0_F184_4FFA_BC07_E6B01D6F8563_.wvu.FilterData" localSheetId="0" hidden="1">'rekapitulace pro r. 2022'!$A$3:$AX$112</definedName>
    <definedName name="Z_FCA9C395_7740_4D59_B2AF_7B3B8834ADF4_.wvu.FilterData" localSheetId="0" hidden="1">'rekapitulace pro r. 2022'!$AC$4:$AG$57</definedName>
    <definedName name="Z_FCC10358_9EE5_43B9_AAAC_502572BC39F1_.wvu.FilterData" localSheetId="0" hidden="1">'rekapitulace pro r. 2022'!#REF!</definedName>
    <definedName name="Z_FD8EA892_D3D8_40C4_A7D8_FF2F4D295907_.wvu.FilterData" localSheetId="0" hidden="1">'rekapitulace pro r. 2022'!$C$4:$AY$117</definedName>
    <definedName name="Z_FD98EB95_8BB0_4C85_A3A7_529968E529E8_.wvu.FilterData" localSheetId="0" hidden="1">'rekapitulace pro r. 2022'!$D$4:$AX$63</definedName>
    <definedName name="Z_FDEC49BF_F78F_4770_B477_B89702F92A26_.wvu.FilterData" localSheetId="0" hidden="1">'rekapitulace pro r. 2022'!$AZ$4:$AZ$110</definedName>
    <definedName name="Z_FDF2D171_D053_4B0B_A629_1EEF4D9B9E6A_.wvu.FilterData" localSheetId="0" hidden="1">'rekapitulace pro r. 2022'!$C$4:$AY$117</definedName>
    <definedName name="Z_FE02AECB_5226_441D_BB2C_D46D77571228_.wvu.FilterData" localSheetId="0" hidden="1">'rekapitulace pro r. 2022'!$C$4:$AY$117</definedName>
    <definedName name="Z_FE72A262_5F60_4734_BA37_E1F53DE32186_.wvu.FilterData" localSheetId="0" hidden="1">'rekapitulace pro r. 2022'!$C$4:$AY$117</definedName>
    <definedName name="Z_FE72A262_5F60_4734_BA37_E1F53DE32186_.wvu.PrintTitles" localSheetId="0" hidden="1">'rekapitulace pro r. 2022'!$A:$B,'rekapitulace pro r. 2022'!$1:$4</definedName>
    <definedName name="Z_FEC75DED_4806_4334_8CA9_51F062E995D5_.wvu.FilterData" localSheetId="0" hidden="1">'rekapitulace pro r. 2022'!#REF!</definedName>
    <definedName name="Z_FEE0BD9D_74E2_4A4F_B54A_45E54A47EF84_.wvu.FilterData" localSheetId="0" hidden="1">'rekapitulace pro r. 2022'!$D$4:$AX$63</definedName>
  </definedNames>
  <calcPr calcId="191029"/>
  <customWorkbookViews>
    <customWorkbookView name="Jarkovský Václav Ing. – osobní zobrazení" guid="{648EDD87-2654-4B80-BBE4-7C270B7F7285}" mergeInterval="0" personalView="1" maximized="1" xWindow="-8" yWindow="-8" windowWidth="1936" windowHeight="1056" activeSheetId="1"/>
    <customWorkbookView name="Steklíková Dagmar – osobní zobrazení" guid="{7A694604-DFE4-434C-BF7B-7E97A9C037D7}" mergeInterval="0" personalView="1" maximized="1" xWindow="-9" yWindow="-9" windowWidth="1938" windowHeight="1048" activeSheetId="1"/>
    <customWorkbookView name="340 – osobní zobrazení" guid="{04917EA0-AEB4-44DB-A74D-B68FB737E1D8}" mergeInterval="0" personalView="1" maximized="1" xWindow="-8" yWindow="-8" windowWidth="1616" windowHeight="876" activeSheetId="1"/>
    <customWorkbookView name="213 – osobní zobrazení" guid="{972E7F8C-31AC-4DFF-B689-2F9F300E0209}" mergeInterval="0" personalView="1" maximized="1" xWindow="-8" yWindow="-8" windowWidth="1936" windowHeight="1056" activeSheetId="1"/>
    <customWorkbookView name="Václav Jarkovský - vlastní zobrazení" guid="{FE72A262-5F60-4734-BA37-E1F53DE32186}" mergeInterval="0" personalView="1" xWindow="10" yWindow="32" windowWidth="1276" windowHeight="739" activeSheetId="1"/>
    <customWorkbookView name="395 - vlastní zobrazení" guid="{3D139D5F-E81C-49AC-B722-61A6B21833C7}" mergeInterval="0" personalView="1" maximized="1" xWindow="1" yWindow="1" windowWidth="1788" windowHeight="785" activeSheetId="1"/>
    <customWorkbookView name="340 - vlastní zobrazení" guid="{21FB03B5-FEC1-457E-9D5D-AEAF28571CD0}" mergeInterval="0" personalView="1" maximized="1" xWindow="1" yWindow="1" windowWidth="1596" windowHeight="670" activeSheetId="1"/>
    <customWorkbookView name="213 - vlastní zobrazení" guid="{E18F526E-3662-4F2A-832F-18B708A7FC98}" mergeInterval="0" personalView="1" maximized="1" xWindow="1" yWindow="1" windowWidth="1276" windowHeight="799" activeSheetId="1"/>
    <customWorkbookView name="Alena Kopřivová - vlastní zobrazení" guid="{DBB9E3DD-A798-4BA6-86CB-62C7654AF7C2}" mergeInterval="0" personalView="1" maximized="1" xWindow="1" yWindow="1" windowWidth="1276" windowHeight="794" activeSheetId="1"/>
    <customWorkbookView name="387 - vlastní zobrazení" guid="{C912630A-CE1E-43BF-93A5-907EB893AE9F}" mergeInterval="0" personalView="1" maximized="1" xWindow="1" yWindow="1" windowWidth="1276" windowHeight="743" activeSheetId="1"/>
    <customWorkbookView name="V. Jarkovský - vlastní zobrazení" guid="{73A9278F-ACD2-46CC-90F0-5FE6E8646A78}" mergeInterval="0" personalView="1" maximized="1" xWindow="1" yWindow="1" windowWidth="1280" windowHeight="803" activeSheetId="1"/>
    <customWorkbookView name="340 - vlastní pohled" guid="{9FDDAA86-AF96-4D9B-BEAF-E6D32D874E90}" mergeInterval="0" personalView="1" maximized="1" windowWidth="1276" windowHeight="852" activeSheetId="1"/>
    <customWorkbookView name="395 - vlastní pohled" guid="{0D75C6D6-0D23-4498-AFA9-F81199E1F510}" mergeInterval="0" personalView="1" maximized="1" windowWidth="1276" windowHeight="852" activeSheetId="1"/>
    <customWorkbookView name="SM841 - vlastní pohled" guid="{16DB59CC-AD35-46AF-86E6-9754EC16E66C}" mergeInterval="0" personalView="1" maximized="1" windowWidth="1276" windowHeight="786" activeSheetId="1"/>
    <customWorkbookView name="sm387 - vlastní pohled" guid="{4F6545A6-568C-4395-A38E-00A03A6331A8}" mergeInterval="0" personalView="1" maximized="1" windowWidth="1020" windowHeight="605" activeSheetId="1"/>
    <customWorkbookView name="Třísková Dana - vlastní pohled" guid="{472D8D96-9E0B-48AA-8BD5-80586558172E}" mergeInterval="0" personalView="1" maximized="1" windowWidth="1020" windowHeight="605" activeSheetId="1"/>
    <customWorkbookView name="Volfová Hana - vlastní pohled" guid="{20607AA2-6209-48E5-800E-CE55AB9B3BBF}" mergeInterval="0" personalView="1" maximized="1" windowWidth="1020" windowHeight="605" activeSheetId="1"/>
    <customWorkbookView name="Jarkovský Václav - vlastní pohled" guid="{186A3392-E96B-4857-95EE-E26001ED6B85}" mergeInterval="0" personalView="1" maximized="1" windowWidth="1020" windowHeight="605" activeSheetId="1"/>
    <customWorkbookView name="VJ - vlastní pohled" guid="{5C56AF04-5BD7-11D7-A5C2-B622CBA17847}" mergeInterval="0" personalView="1" maximized="1" windowWidth="1020" windowHeight="650" activeSheetId="1" showStatusbar="0"/>
    <customWorkbookView name="Ludmila Šperková - vlastní pohled" guid="{B2D20EA2-AB1E-474D-9FDB-B8A61C912297}" mergeInterval="0" personalView="1" maximized="1" windowWidth="1020" windowHeight="579" tabRatio="358" activeSheetId="1"/>
    <customWorkbookView name="V.Jarkovský - vlastní pohled" guid="{B45F1B8F-13AA-4970-BA9A-C39B2F8FFA63}" mergeInterval="0" personalView="1" maximized="1" windowWidth="1276" windowHeight="852" activeSheetId="1"/>
    <customWorkbookView name="sm395 - vlastní pohled" guid="{1D888E37-2224-47B8-BBCA-8AE3DB477E24}" mergeInterval="0" personalView="1" maximized="1" windowWidth="1020" windowHeight="605" activeSheetId="1" showComments="commIndAndComment"/>
    <customWorkbookView name="387 - vlastní pohled" guid="{F3D1AC9C-FE0D-438A-88AC-8D3A8FAAA497}" mergeInterval="0" personalView="1" maximized="1" windowWidth="1276" windowHeight="822" activeSheetId="1"/>
    <customWorkbookView name="841 - vlastní pohled" guid="{42C77DEA-95AC-4A20-8DF3-B83B09926CE9}" mergeInterval="0" personalView="1" maximized="1" windowWidth="1250" windowHeight="859" activeSheetId="1"/>
    <customWorkbookView name="Pavla Klodová - vlastní zobrazení" guid="{457267F0-EEA0-4644-991E-A27CA2C23373}" mergeInterval="0" personalView="1" maximized="1" xWindow="1" yWindow="1" windowWidth="1276" windowHeight="771" activeSheetId="1"/>
    <customWorkbookView name="Jan Vaníček - vlastní zobrazení" guid="{F58E96A6-7FE1-4D44-A1BA-5CC1A0899A23}" mergeInterval="0" personalView="1" xWindow="9" yWindow="31" windowWidth="1264" windowHeight="696" activeSheetId="1"/>
    <customWorkbookView name="Středová Drahomíra Bc. – osobní zobrazení" guid="{5FC9C78E-5B53-4558-848D-02C7639ADF8F}" mergeInterval="0" personalView="1" maximized="1" xWindow="-8" yWindow="-8" windowWidth="1936" windowHeight="1056" activeSheetId="1" showComments="commIndAndComment"/>
    <customWorkbookView name="Jan Vaníček – osobní zobrazení" guid="{CC19F704-C7A3-4D0D-B65E-971BF5D6AF9C}" mergeInterval="0" personalView="1" maximized="1" xWindow="-8" yWindow="-8" windowWidth="1936" windowHeight="1056" activeSheetId="1"/>
    <customWorkbookView name="395 – osobní zobrazení" guid="{D6DB05B1-397F-4DFD-8DE6-12D29C310C44}" mergeInterval="0" personalView="1" windowWidth="1920" windowHeight="1032" activeSheetId="1"/>
    <customWorkbookView name="Formánková Kateřina Mgr. – osobní zobrazení" guid="{0B96E24D-B6C1-4EBE-A0B1-F83E680D491E}" mergeInterval="0" personalView="1" maximized="1" xWindow="-8" yWindow="-8" windowWidth="1936" windowHeight="1056" activeSheetId="1"/>
    <customWorkbookView name="Dědková Radka Ing. – osobní zobrazení" guid="{5BD10AFD-3F28-45D2-863B-A9DD20A80976}" mergeInterval="0" personalView="1" xWindow="-30" yWindow="20" windowWidth="939" windowHeight="981" activeSheetId="1"/>
    <customWorkbookView name="Kopřivová Alena – osobní zobrazení" guid="{E2F615B6-BBCA-4E66-88C3-CC39B7FC8D9C}" mergeInterval="0" personalView="1" maximized="1" xWindow="-9" yWindow="-9" windowWidth="1938" windowHeight="10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10" i="1" l="1"/>
  <c r="AG108" i="1"/>
  <c r="AG106" i="1"/>
  <c r="AG104" i="1"/>
  <c r="AG102" i="1"/>
  <c r="AG100" i="1"/>
  <c r="AG98" i="1"/>
  <c r="AG96" i="1"/>
  <c r="AG94" i="1"/>
  <c r="AG92" i="1"/>
  <c r="AG90" i="1"/>
  <c r="AG88" i="1"/>
  <c r="AG86" i="1"/>
  <c r="AG84" i="1"/>
  <c r="AG82" i="1"/>
  <c r="AG80" i="1"/>
  <c r="AG78" i="1"/>
  <c r="AG76" i="1"/>
  <c r="AG74" i="1"/>
  <c r="AG72" i="1"/>
  <c r="AG70" i="1"/>
  <c r="AG68" i="1"/>
  <c r="AG66" i="1"/>
  <c r="AG64" i="1"/>
  <c r="AG62" i="1"/>
  <c r="AG60" i="1"/>
  <c r="AG58" i="1"/>
  <c r="AG56" i="1"/>
  <c r="AG54" i="1"/>
  <c r="AG52" i="1"/>
  <c r="AG50" i="1"/>
  <c r="AG48" i="1"/>
  <c r="AG46" i="1"/>
  <c r="AG44" i="1"/>
  <c r="AG42" i="1"/>
  <c r="AG40" i="1"/>
  <c r="AG38" i="1"/>
  <c r="AG36" i="1"/>
  <c r="AG34" i="1"/>
  <c r="AG32" i="1"/>
  <c r="AG30" i="1"/>
  <c r="AG28" i="1"/>
  <c r="AG26" i="1"/>
  <c r="AG24" i="1"/>
  <c r="AG22" i="1"/>
  <c r="AG20" i="1"/>
  <c r="AG18" i="1"/>
  <c r="AG16" i="1"/>
  <c r="AG14" i="1"/>
  <c r="AG12" i="1"/>
  <c r="AG10" i="1"/>
  <c r="AG8" i="1"/>
  <c r="AG6" i="1"/>
  <c r="V110" i="1" l="1"/>
  <c r="U110" i="1"/>
  <c r="V109" i="1"/>
  <c r="U109" i="1"/>
  <c r="V108" i="1"/>
  <c r="U108" i="1"/>
  <c r="V107" i="1"/>
  <c r="U107" i="1"/>
  <c r="V106" i="1"/>
  <c r="U106" i="1"/>
  <c r="V105" i="1"/>
  <c r="U105" i="1"/>
  <c r="V104" i="1"/>
  <c r="U104" i="1"/>
  <c r="V103" i="1"/>
  <c r="U103" i="1"/>
  <c r="V102" i="1"/>
  <c r="U102" i="1"/>
  <c r="V101" i="1"/>
  <c r="U101" i="1"/>
  <c r="V100" i="1"/>
  <c r="U100" i="1"/>
  <c r="V99" i="1"/>
  <c r="U99" i="1"/>
  <c r="V98" i="1"/>
  <c r="U98" i="1"/>
  <c r="V97" i="1"/>
  <c r="U97" i="1"/>
  <c r="V96" i="1"/>
  <c r="U96" i="1"/>
  <c r="V95" i="1"/>
  <c r="U95" i="1"/>
  <c r="V94" i="1"/>
  <c r="U94" i="1"/>
  <c r="V93" i="1"/>
  <c r="U93" i="1"/>
  <c r="V92" i="1"/>
  <c r="U92" i="1"/>
  <c r="V91" i="1"/>
  <c r="U91" i="1"/>
  <c r="V90" i="1"/>
  <c r="U90" i="1"/>
  <c r="V89" i="1"/>
  <c r="U89" i="1"/>
  <c r="V88" i="1"/>
  <c r="U88" i="1"/>
  <c r="V87" i="1"/>
  <c r="U87" i="1"/>
  <c r="V86" i="1"/>
  <c r="U86" i="1"/>
  <c r="V85" i="1"/>
  <c r="U85" i="1"/>
  <c r="V84" i="1"/>
  <c r="U84" i="1"/>
  <c r="V83" i="1"/>
  <c r="U83" i="1"/>
  <c r="V82" i="1"/>
  <c r="U82" i="1"/>
  <c r="V81" i="1"/>
  <c r="U81" i="1"/>
  <c r="V80" i="1"/>
  <c r="U80" i="1"/>
  <c r="V79" i="1"/>
  <c r="U79" i="1"/>
  <c r="V78" i="1"/>
  <c r="U78" i="1"/>
  <c r="V77" i="1"/>
  <c r="U77" i="1"/>
  <c r="V76" i="1"/>
  <c r="U76" i="1"/>
  <c r="V75" i="1"/>
  <c r="U75" i="1"/>
  <c r="V74" i="1"/>
  <c r="U74" i="1"/>
  <c r="V73" i="1"/>
  <c r="U73" i="1"/>
  <c r="V72" i="1"/>
  <c r="U72" i="1"/>
  <c r="V71" i="1"/>
  <c r="U71" i="1"/>
  <c r="V70" i="1"/>
  <c r="U70" i="1"/>
  <c r="V69" i="1"/>
  <c r="U69" i="1"/>
  <c r="V68" i="1"/>
  <c r="U68" i="1"/>
  <c r="V67" i="1"/>
  <c r="U67" i="1"/>
  <c r="V66" i="1"/>
  <c r="U66" i="1"/>
  <c r="V65" i="1"/>
  <c r="U65" i="1"/>
  <c r="V64" i="1"/>
  <c r="U64" i="1"/>
  <c r="V63" i="1"/>
  <c r="U63" i="1"/>
  <c r="V62" i="1"/>
  <c r="U62" i="1"/>
  <c r="V61" i="1"/>
  <c r="U61" i="1"/>
  <c r="V60" i="1"/>
  <c r="U60" i="1"/>
  <c r="V59" i="1"/>
  <c r="U59" i="1"/>
  <c r="V58" i="1"/>
  <c r="U58" i="1"/>
  <c r="V57" i="1"/>
  <c r="U57" i="1"/>
  <c r="V56" i="1"/>
  <c r="U56" i="1"/>
  <c r="V55" i="1"/>
  <c r="U55" i="1"/>
  <c r="V54" i="1"/>
  <c r="U54" i="1"/>
  <c r="V53" i="1"/>
  <c r="U53" i="1"/>
  <c r="V52" i="1"/>
  <c r="U52" i="1"/>
  <c r="V51" i="1"/>
  <c r="U51" i="1"/>
  <c r="V50" i="1"/>
  <c r="U50" i="1"/>
  <c r="V49" i="1"/>
  <c r="U49" i="1"/>
  <c r="V48" i="1"/>
  <c r="U48" i="1"/>
  <c r="V47" i="1"/>
  <c r="U47" i="1"/>
  <c r="V46" i="1"/>
  <c r="U46" i="1"/>
  <c r="V45" i="1"/>
  <c r="U45" i="1"/>
  <c r="V44" i="1"/>
  <c r="U44" i="1"/>
  <c r="V43" i="1"/>
  <c r="U43" i="1"/>
  <c r="V42" i="1"/>
  <c r="U42" i="1"/>
  <c r="V41" i="1"/>
  <c r="U41" i="1"/>
  <c r="V40" i="1"/>
  <c r="U40" i="1"/>
  <c r="V39" i="1"/>
  <c r="U39" i="1"/>
  <c r="V38" i="1"/>
  <c r="U38" i="1"/>
  <c r="V37" i="1"/>
  <c r="U37" i="1"/>
  <c r="V36" i="1"/>
  <c r="U36" i="1"/>
  <c r="V35" i="1"/>
  <c r="U35" i="1"/>
  <c r="V34" i="1"/>
  <c r="U34" i="1"/>
  <c r="V33" i="1"/>
  <c r="U33" i="1"/>
  <c r="V32" i="1"/>
  <c r="U32" i="1"/>
  <c r="V31" i="1"/>
  <c r="U31" i="1"/>
  <c r="V30" i="1"/>
  <c r="U30" i="1"/>
  <c r="V29" i="1"/>
  <c r="U29" i="1"/>
  <c r="V28" i="1"/>
  <c r="U28" i="1"/>
  <c r="V27" i="1"/>
  <c r="U27" i="1"/>
  <c r="V26" i="1"/>
  <c r="U26" i="1"/>
  <c r="V25" i="1"/>
  <c r="U25" i="1"/>
  <c r="V24" i="1"/>
  <c r="U24" i="1"/>
  <c r="V23" i="1"/>
  <c r="U23" i="1"/>
  <c r="V22" i="1"/>
  <c r="U22" i="1"/>
  <c r="V21" i="1"/>
  <c r="U21" i="1"/>
  <c r="V20" i="1"/>
  <c r="U20" i="1"/>
  <c r="V19" i="1"/>
  <c r="U19" i="1"/>
  <c r="V18" i="1"/>
  <c r="U18" i="1"/>
  <c r="V17" i="1"/>
  <c r="U17" i="1"/>
  <c r="V16" i="1"/>
  <c r="U16" i="1"/>
  <c r="V15" i="1"/>
  <c r="U15" i="1"/>
  <c r="V14" i="1"/>
  <c r="U14" i="1"/>
  <c r="V13" i="1"/>
  <c r="U13" i="1"/>
  <c r="V12" i="1"/>
  <c r="U12" i="1"/>
  <c r="V11" i="1"/>
  <c r="U11" i="1"/>
  <c r="V10" i="1"/>
  <c r="U10" i="1"/>
  <c r="V9" i="1"/>
  <c r="U9" i="1"/>
  <c r="V8" i="1"/>
  <c r="U8" i="1"/>
  <c r="V7" i="1"/>
  <c r="U7" i="1"/>
  <c r="V6" i="1"/>
  <c r="U6" i="1"/>
  <c r="P110" i="1"/>
  <c r="T110" i="1" s="1"/>
  <c r="Z110" i="1" s="1"/>
  <c r="P109" i="1"/>
  <c r="T109" i="1" s="1"/>
  <c r="Z109" i="1" s="1"/>
  <c r="P108" i="1"/>
  <c r="T108" i="1" s="1"/>
  <c r="Z108" i="1" s="1"/>
  <c r="P107" i="1"/>
  <c r="T107" i="1" s="1"/>
  <c r="Z107" i="1" s="1"/>
  <c r="P106" i="1"/>
  <c r="T106" i="1" s="1"/>
  <c r="Z106" i="1" s="1"/>
  <c r="P105" i="1"/>
  <c r="T105" i="1" s="1"/>
  <c r="Z105" i="1" s="1"/>
  <c r="P104" i="1"/>
  <c r="T104" i="1" s="1"/>
  <c r="Z104" i="1" s="1"/>
  <c r="P103" i="1"/>
  <c r="T103" i="1" s="1"/>
  <c r="Z103" i="1" s="1"/>
  <c r="P102" i="1"/>
  <c r="T102" i="1" s="1"/>
  <c r="Z102" i="1" s="1"/>
  <c r="P101" i="1"/>
  <c r="T101" i="1" s="1"/>
  <c r="Z101" i="1" s="1"/>
  <c r="P100" i="1"/>
  <c r="T100" i="1" s="1"/>
  <c r="Z100" i="1" s="1"/>
  <c r="P99" i="1"/>
  <c r="T99" i="1" s="1"/>
  <c r="Z99" i="1" s="1"/>
  <c r="P98" i="1"/>
  <c r="T98" i="1" s="1"/>
  <c r="Z98" i="1" s="1"/>
  <c r="P97" i="1"/>
  <c r="T97" i="1" s="1"/>
  <c r="Z97" i="1" s="1"/>
  <c r="P96" i="1"/>
  <c r="T96" i="1" s="1"/>
  <c r="Z96" i="1" s="1"/>
  <c r="P95" i="1"/>
  <c r="T95" i="1" s="1"/>
  <c r="Z95" i="1" s="1"/>
  <c r="P94" i="1"/>
  <c r="T94" i="1" s="1"/>
  <c r="Z94" i="1" s="1"/>
  <c r="P93" i="1"/>
  <c r="T93" i="1" s="1"/>
  <c r="Z93" i="1" s="1"/>
  <c r="P92" i="1"/>
  <c r="T92" i="1" s="1"/>
  <c r="Z92" i="1" s="1"/>
  <c r="P91" i="1"/>
  <c r="T91" i="1" s="1"/>
  <c r="Z91" i="1" s="1"/>
  <c r="P90" i="1"/>
  <c r="T90" i="1" s="1"/>
  <c r="Z90" i="1" s="1"/>
  <c r="P89" i="1"/>
  <c r="T89" i="1" s="1"/>
  <c r="Z89" i="1" s="1"/>
  <c r="P88" i="1"/>
  <c r="T88" i="1" s="1"/>
  <c r="Z88" i="1" s="1"/>
  <c r="P87" i="1"/>
  <c r="T87" i="1" s="1"/>
  <c r="Z87" i="1" s="1"/>
  <c r="P86" i="1"/>
  <c r="T86" i="1" s="1"/>
  <c r="Z86" i="1" s="1"/>
  <c r="P85" i="1"/>
  <c r="T85" i="1" s="1"/>
  <c r="Z85" i="1" s="1"/>
  <c r="P84" i="1"/>
  <c r="T84" i="1" s="1"/>
  <c r="Z84" i="1" s="1"/>
  <c r="P83" i="1"/>
  <c r="T83" i="1" s="1"/>
  <c r="Z83" i="1" s="1"/>
  <c r="P82" i="1"/>
  <c r="T82" i="1" s="1"/>
  <c r="Z82" i="1" s="1"/>
  <c r="P81" i="1"/>
  <c r="T81" i="1" s="1"/>
  <c r="Z81" i="1" s="1"/>
  <c r="P80" i="1"/>
  <c r="T80" i="1" s="1"/>
  <c r="Z80" i="1" s="1"/>
  <c r="P79" i="1"/>
  <c r="T79" i="1" s="1"/>
  <c r="Z79" i="1" s="1"/>
  <c r="P78" i="1"/>
  <c r="T78" i="1" s="1"/>
  <c r="Z78" i="1" s="1"/>
  <c r="P77" i="1"/>
  <c r="T77" i="1" s="1"/>
  <c r="Z77" i="1" s="1"/>
  <c r="P76" i="1"/>
  <c r="T76" i="1" s="1"/>
  <c r="Z76" i="1" s="1"/>
  <c r="P75" i="1"/>
  <c r="T75" i="1" s="1"/>
  <c r="Z75" i="1" s="1"/>
  <c r="P74" i="1"/>
  <c r="T74" i="1" s="1"/>
  <c r="Z74" i="1" s="1"/>
  <c r="P73" i="1"/>
  <c r="T73" i="1" s="1"/>
  <c r="Z73" i="1" s="1"/>
  <c r="P72" i="1"/>
  <c r="T72" i="1" s="1"/>
  <c r="Z72" i="1" s="1"/>
  <c r="P71" i="1"/>
  <c r="T71" i="1" s="1"/>
  <c r="Z71" i="1" s="1"/>
  <c r="P70" i="1"/>
  <c r="T70" i="1" s="1"/>
  <c r="Z70" i="1" s="1"/>
  <c r="P69" i="1"/>
  <c r="T69" i="1" s="1"/>
  <c r="Z69" i="1" s="1"/>
  <c r="P68" i="1"/>
  <c r="T68" i="1" s="1"/>
  <c r="Z68" i="1" s="1"/>
  <c r="P67" i="1"/>
  <c r="T67" i="1" s="1"/>
  <c r="Z67" i="1" s="1"/>
  <c r="P66" i="1"/>
  <c r="T66" i="1" s="1"/>
  <c r="Z66" i="1" s="1"/>
  <c r="P65" i="1"/>
  <c r="T65" i="1" s="1"/>
  <c r="Z65" i="1" s="1"/>
  <c r="P64" i="1"/>
  <c r="T64" i="1" s="1"/>
  <c r="Z64" i="1" s="1"/>
  <c r="P63" i="1"/>
  <c r="T63" i="1" s="1"/>
  <c r="Z63" i="1" s="1"/>
  <c r="P62" i="1"/>
  <c r="T62" i="1" s="1"/>
  <c r="Z62" i="1" s="1"/>
  <c r="P61" i="1"/>
  <c r="T61" i="1" s="1"/>
  <c r="Z61" i="1" s="1"/>
  <c r="P60" i="1"/>
  <c r="T60" i="1" s="1"/>
  <c r="Z60" i="1" s="1"/>
  <c r="P59" i="1"/>
  <c r="T59" i="1" s="1"/>
  <c r="Z59" i="1" s="1"/>
  <c r="P58" i="1"/>
  <c r="T58" i="1" s="1"/>
  <c r="Z58" i="1" s="1"/>
  <c r="P57" i="1"/>
  <c r="T57" i="1" s="1"/>
  <c r="Z57" i="1" s="1"/>
  <c r="P56" i="1"/>
  <c r="T56" i="1" s="1"/>
  <c r="Z56" i="1" s="1"/>
  <c r="P55" i="1"/>
  <c r="T55" i="1" s="1"/>
  <c r="Z55" i="1" s="1"/>
  <c r="P54" i="1"/>
  <c r="T54" i="1" s="1"/>
  <c r="Z54" i="1" s="1"/>
  <c r="P53" i="1"/>
  <c r="T53" i="1" s="1"/>
  <c r="Z53" i="1" s="1"/>
  <c r="P52" i="1"/>
  <c r="T52" i="1" s="1"/>
  <c r="Z52" i="1" s="1"/>
  <c r="P51" i="1"/>
  <c r="T51" i="1" s="1"/>
  <c r="Z51" i="1" s="1"/>
  <c r="P50" i="1"/>
  <c r="T50" i="1" s="1"/>
  <c r="Z50" i="1" s="1"/>
  <c r="P49" i="1"/>
  <c r="T49" i="1" s="1"/>
  <c r="Z49" i="1" s="1"/>
  <c r="P48" i="1"/>
  <c r="T48" i="1" s="1"/>
  <c r="Z48" i="1" s="1"/>
  <c r="P47" i="1"/>
  <c r="T47" i="1" s="1"/>
  <c r="Z47" i="1" s="1"/>
  <c r="P46" i="1"/>
  <c r="T46" i="1" s="1"/>
  <c r="Z46" i="1" s="1"/>
  <c r="P45" i="1"/>
  <c r="T45" i="1" s="1"/>
  <c r="Z45" i="1" s="1"/>
  <c r="P44" i="1"/>
  <c r="T44" i="1" s="1"/>
  <c r="Z44" i="1" s="1"/>
  <c r="P43" i="1"/>
  <c r="T43" i="1" s="1"/>
  <c r="Z43" i="1" s="1"/>
  <c r="P42" i="1"/>
  <c r="T42" i="1" s="1"/>
  <c r="Z42" i="1" s="1"/>
  <c r="P41" i="1"/>
  <c r="T41" i="1" s="1"/>
  <c r="Z41" i="1" s="1"/>
  <c r="P40" i="1"/>
  <c r="T40" i="1" s="1"/>
  <c r="Z40" i="1" s="1"/>
  <c r="P39" i="1"/>
  <c r="T39" i="1" s="1"/>
  <c r="Z39" i="1" s="1"/>
  <c r="P38" i="1"/>
  <c r="T38" i="1" s="1"/>
  <c r="Z38" i="1" s="1"/>
  <c r="P37" i="1"/>
  <c r="T37" i="1" s="1"/>
  <c r="Z37" i="1" s="1"/>
  <c r="P36" i="1"/>
  <c r="T36" i="1" s="1"/>
  <c r="Z36" i="1" s="1"/>
  <c r="P35" i="1"/>
  <c r="T35" i="1" s="1"/>
  <c r="Z35" i="1" s="1"/>
  <c r="P34" i="1"/>
  <c r="T34" i="1" s="1"/>
  <c r="Z34" i="1" s="1"/>
  <c r="P33" i="1"/>
  <c r="T33" i="1" s="1"/>
  <c r="Z33" i="1" s="1"/>
  <c r="P32" i="1"/>
  <c r="T32" i="1" s="1"/>
  <c r="Z32" i="1" s="1"/>
  <c r="P31" i="1"/>
  <c r="T31" i="1" s="1"/>
  <c r="Z31" i="1" s="1"/>
  <c r="P30" i="1"/>
  <c r="T30" i="1" s="1"/>
  <c r="Z30" i="1" s="1"/>
  <c r="P29" i="1"/>
  <c r="T29" i="1" s="1"/>
  <c r="Z29" i="1" s="1"/>
  <c r="P28" i="1"/>
  <c r="T28" i="1" s="1"/>
  <c r="Z28" i="1" s="1"/>
  <c r="P27" i="1"/>
  <c r="T27" i="1" s="1"/>
  <c r="Z27" i="1" s="1"/>
  <c r="P26" i="1"/>
  <c r="T26" i="1" s="1"/>
  <c r="Z26" i="1" s="1"/>
  <c r="P25" i="1"/>
  <c r="T25" i="1" s="1"/>
  <c r="Z25" i="1" s="1"/>
  <c r="P24" i="1"/>
  <c r="T24" i="1" s="1"/>
  <c r="Z24" i="1" s="1"/>
  <c r="P23" i="1"/>
  <c r="T23" i="1" s="1"/>
  <c r="Z23" i="1" s="1"/>
  <c r="P22" i="1"/>
  <c r="T22" i="1" s="1"/>
  <c r="Z22" i="1" s="1"/>
  <c r="P21" i="1"/>
  <c r="T21" i="1" s="1"/>
  <c r="Z21" i="1" s="1"/>
  <c r="P20" i="1"/>
  <c r="T20" i="1" s="1"/>
  <c r="Z20" i="1" s="1"/>
  <c r="P19" i="1"/>
  <c r="T19" i="1" s="1"/>
  <c r="Z19" i="1" s="1"/>
  <c r="P18" i="1"/>
  <c r="T18" i="1" s="1"/>
  <c r="Z18" i="1" s="1"/>
  <c r="P17" i="1"/>
  <c r="T17" i="1" s="1"/>
  <c r="Z17" i="1" s="1"/>
  <c r="P16" i="1"/>
  <c r="T16" i="1" s="1"/>
  <c r="P15" i="1"/>
  <c r="T15" i="1" s="1"/>
  <c r="Z15" i="1" s="1"/>
  <c r="P14" i="1"/>
  <c r="T14" i="1" s="1"/>
  <c r="Z14" i="1" s="1"/>
  <c r="P13" i="1"/>
  <c r="T13" i="1" s="1"/>
  <c r="Z13" i="1" s="1"/>
  <c r="P12" i="1"/>
  <c r="T12" i="1" s="1"/>
  <c r="Z12" i="1" s="1"/>
  <c r="P11" i="1"/>
  <c r="T11" i="1" s="1"/>
  <c r="Z11" i="1" s="1"/>
  <c r="P10" i="1"/>
  <c r="T10" i="1" s="1"/>
  <c r="Z10" i="1" s="1"/>
  <c r="P9" i="1"/>
  <c r="T9" i="1" s="1"/>
  <c r="Z9" i="1" s="1"/>
  <c r="P8" i="1"/>
  <c r="T8" i="1" s="1"/>
  <c r="Z8" i="1" s="1"/>
  <c r="P7" i="1"/>
  <c r="T7" i="1" s="1"/>
  <c r="Z7" i="1" s="1"/>
  <c r="P6" i="1"/>
  <c r="T6" i="1" s="1"/>
  <c r="Z6" i="1" s="1"/>
  <c r="AA16" i="1" l="1"/>
  <c r="Z16" i="1"/>
  <c r="W6" i="1"/>
  <c r="W10" i="1"/>
  <c r="W14" i="1"/>
  <c r="W18" i="1"/>
  <c r="W22" i="1"/>
  <c r="W26" i="1"/>
  <c r="W30" i="1"/>
  <c r="W34" i="1"/>
  <c r="W38" i="1"/>
  <c r="W42" i="1"/>
  <c r="W46" i="1"/>
  <c r="W50" i="1"/>
  <c r="W54" i="1"/>
  <c r="W58" i="1"/>
  <c r="W62" i="1"/>
  <c r="W66" i="1"/>
  <c r="W70" i="1"/>
  <c r="W74" i="1"/>
  <c r="W78" i="1"/>
  <c r="W82" i="1"/>
  <c r="W86" i="1"/>
  <c r="W90" i="1"/>
  <c r="W94" i="1"/>
  <c r="W98" i="1"/>
  <c r="W102" i="1"/>
  <c r="W106" i="1"/>
  <c r="W110" i="1"/>
  <c r="W7" i="1"/>
  <c r="W11" i="1"/>
  <c r="W15" i="1"/>
  <c r="W19" i="1"/>
  <c r="W23" i="1"/>
  <c r="W27" i="1"/>
  <c r="W31" i="1"/>
  <c r="W35" i="1"/>
  <c r="W39" i="1"/>
  <c r="W43" i="1"/>
  <c r="W47" i="1"/>
  <c r="W51" i="1"/>
  <c r="W55" i="1"/>
  <c r="W59" i="1"/>
  <c r="W63" i="1"/>
  <c r="W67" i="1"/>
  <c r="W71" i="1"/>
  <c r="W75" i="1"/>
  <c r="W79" i="1"/>
  <c r="W83" i="1"/>
  <c r="W87" i="1"/>
  <c r="W91" i="1"/>
  <c r="W95" i="1"/>
  <c r="W99" i="1"/>
  <c r="W103" i="1"/>
  <c r="W107" i="1"/>
  <c r="W8" i="1"/>
  <c r="W12" i="1"/>
  <c r="W16" i="1"/>
  <c r="W20" i="1"/>
  <c r="W24" i="1"/>
  <c r="W28" i="1"/>
  <c r="W32" i="1"/>
  <c r="W36" i="1"/>
  <c r="W40" i="1"/>
  <c r="W44" i="1"/>
  <c r="W48" i="1"/>
  <c r="W52" i="1"/>
  <c r="W56" i="1"/>
  <c r="W60" i="1"/>
  <c r="W64" i="1"/>
  <c r="W68" i="1"/>
  <c r="W72" i="1"/>
  <c r="W76" i="1"/>
  <c r="W80" i="1"/>
  <c r="W84" i="1"/>
  <c r="W88" i="1"/>
  <c r="W92" i="1"/>
  <c r="W96" i="1"/>
  <c r="W100" i="1"/>
  <c r="W104" i="1"/>
  <c r="W108" i="1"/>
  <c r="W9" i="1"/>
  <c r="W13" i="1"/>
  <c r="W17" i="1"/>
  <c r="W21" i="1"/>
  <c r="W25" i="1"/>
  <c r="W29" i="1"/>
  <c r="W33" i="1"/>
  <c r="W37" i="1"/>
  <c r="W41" i="1"/>
  <c r="W45" i="1"/>
  <c r="W49" i="1"/>
  <c r="W53" i="1"/>
  <c r="W57" i="1"/>
  <c r="W61" i="1"/>
  <c r="W65" i="1"/>
  <c r="W69" i="1"/>
  <c r="W73" i="1"/>
  <c r="W77" i="1"/>
  <c r="W81" i="1"/>
  <c r="W85" i="1"/>
  <c r="W89" i="1"/>
  <c r="W93" i="1"/>
  <c r="W97" i="1"/>
  <c r="W101" i="1"/>
  <c r="W105" i="1"/>
  <c r="W109" i="1"/>
  <c r="AI66" i="1" l="1"/>
  <c r="AI65" i="1"/>
  <c r="AR5" i="1" l="1"/>
  <c r="AE114" i="1" l="1"/>
  <c r="AD114" i="1"/>
  <c r="AE113" i="1"/>
  <c r="AD113" i="1"/>
  <c r="AE111" i="1"/>
  <c r="AD111" i="1"/>
  <c r="Y114" i="1"/>
  <c r="Y113" i="1"/>
  <c r="Y111" i="1"/>
  <c r="AS46" i="1"/>
  <c r="AS45" i="1"/>
  <c r="AS36" i="1"/>
  <c r="AS35" i="1"/>
  <c r="O114" i="1" l="1"/>
  <c r="N114" i="1"/>
  <c r="M114" i="1"/>
  <c r="L114" i="1"/>
  <c r="K114" i="1"/>
  <c r="J114" i="1"/>
  <c r="I114" i="1"/>
  <c r="H114" i="1"/>
  <c r="G114" i="1"/>
  <c r="F114" i="1"/>
  <c r="E114" i="1"/>
  <c r="O113" i="1"/>
  <c r="N113" i="1"/>
  <c r="M113" i="1"/>
  <c r="L113" i="1"/>
  <c r="K113" i="1"/>
  <c r="J113" i="1"/>
  <c r="I113" i="1"/>
  <c r="H113" i="1"/>
  <c r="G113" i="1"/>
  <c r="F113" i="1"/>
  <c r="E113" i="1"/>
  <c r="O111" i="1"/>
  <c r="N111" i="1"/>
  <c r="M111" i="1"/>
  <c r="L111" i="1"/>
  <c r="K111" i="1"/>
  <c r="J111" i="1"/>
  <c r="I111" i="1"/>
  <c r="H111" i="1"/>
  <c r="G111" i="1"/>
  <c r="F111" i="1"/>
  <c r="E111" i="1"/>
  <c r="AS110" i="1" l="1"/>
  <c r="AS109" i="1"/>
  <c r="AS108" i="1"/>
  <c r="AS107" i="1"/>
  <c r="AS106" i="1"/>
  <c r="AS105" i="1"/>
  <c r="AS104" i="1"/>
  <c r="AS103" i="1"/>
  <c r="AS102" i="1"/>
  <c r="AS101" i="1"/>
  <c r="AS100" i="1"/>
  <c r="AS99" i="1"/>
  <c r="AS98" i="1"/>
  <c r="AS97" i="1"/>
  <c r="AS96" i="1"/>
  <c r="AS95" i="1"/>
  <c r="AS94" i="1"/>
  <c r="AS93" i="1"/>
  <c r="AS92" i="1"/>
  <c r="AS91" i="1"/>
  <c r="AS90" i="1"/>
  <c r="AS89" i="1"/>
  <c r="AS88" i="1"/>
  <c r="AS87" i="1"/>
  <c r="AS86" i="1"/>
  <c r="AS85" i="1"/>
  <c r="AS84" i="1"/>
  <c r="AS83" i="1"/>
  <c r="AS82" i="1"/>
  <c r="AS81" i="1"/>
  <c r="AS80" i="1"/>
  <c r="AS79" i="1"/>
  <c r="AS78" i="1"/>
  <c r="AS77" i="1"/>
  <c r="AS76" i="1"/>
  <c r="AS75" i="1"/>
  <c r="AS74" i="1"/>
  <c r="AS73" i="1"/>
  <c r="AS72" i="1"/>
  <c r="AS71" i="1"/>
  <c r="AS70" i="1"/>
  <c r="AS69" i="1"/>
  <c r="AS68" i="1"/>
  <c r="AS67" i="1"/>
  <c r="AS66" i="1"/>
  <c r="AS65" i="1"/>
  <c r="AS64" i="1"/>
  <c r="AS63" i="1"/>
  <c r="AS62" i="1"/>
  <c r="AS61" i="1"/>
  <c r="AS60" i="1"/>
  <c r="AS59" i="1"/>
  <c r="AS58" i="1"/>
  <c r="AS57" i="1"/>
  <c r="AS56" i="1"/>
  <c r="AS55" i="1"/>
  <c r="AS54" i="1"/>
  <c r="AS53" i="1"/>
  <c r="AS52" i="1"/>
  <c r="AS51" i="1"/>
  <c r="AS50" i="1"/>
  <c r="AS49" i="1"/>
  <c r="AS48" i="1"/>
  <c r="AS47" i="1"/>
  <c r="AS44" i="1"/>
  <c r="AS43" i="1"/>
  <c r="AS42" i="1"/>
  <c r="AS41" i="1"/>
  <c r="AS40" i="1"/>
  <c r="AS39" i="1"/>
  <c r="AS38" i="1"/>
  <c r="AS37" i="1"/>
  <c r="AS34" i="1"/>
  <c r="AS33" i="1"/>
  <c r="AS32" i="1"/>
  <c r="AS31" i="1"/>
  <c r="AS30" i="1"/>
  <c r="AS29" i="1"/>
  <c r="AS28" i="1"/>
  <c r="AS27" i="1"/>
  <c r="AS26" i="1"/>
  <c r="AS25" i="1"/>
  <c r="AS24" i="1"/>
  <c r="AS23" i="1"/>
  <c r="AS22" i="1"/>
  <c r="AS21" i="1"/>
  <c r="AS20" i="1"/>
  <c r="AS19" i="1"/>
  <c r="AS18" i="1"/>
  <c r="AS17" i="1"/>
  <c r="AS16" i="1"/>
  <c r="AS15" i="1"/>
  <c r="AS14" i="1"/>
  <c r="AS13" i="1"/>
  <c r="AS12" i="1"/>
  <c r="AS11" i="1"/>
  <c r="AS10" i="1"/>
  <c r="AS9" i="1"/>
  <c r="AS8" i="1"/>
  <c r="AS7" i="1"/>
  <c r="AS6" i="1"/>
  <c r="AI110" i="1"/>
  <c r="AI109" i="1"/>
  <c r="AI108" i="1"/>
  <c r="AI107" i="1"/>
  <c r="AI106" i="1"/>
  <c r="AI105" i="1"/>
  <c r="AI104" i="1"/>
  <c r="AI103" i="1"/>
  <c r="AI102" i="1"/>
  <c r="AI101" i="1"/>
  <c r="AI100" i="1"/>
  <c r="AI99" i="1"/>
  <c r="AI98" i="1"/>
  <c r="AI97" i="1"/>
  <c r="AI96" i="1"/>
  <c r="AI95" i="1"/>
  <c r="AI94" i="1"/>
  <c r="AI93" i="1"/>
  <c r="AI92" i="1"/>
  <c r="AI91" i="1"/>
  <c r="AI90" i="1"/>
  <c r="AI89" i="1"/>
  <c r="AI88" i="1"/>
  <c r="AI87" i="1"/>
  <c r="AI86" i="1"/>
  <c r="AI85" i="1"/>
  <c r="AI84" i="1"/>
  <c r="AI83" i="1"/>
  <c r="AI82" i="1"/>
  <c r="AI81" i="1"/>
  <c r="AI80" i="1"/>
  <c r="AI79" i="1"/>
  <c r="AI78" i="1"/>
  <c r="AI77" i="1"/>
  <c r="AI76" i="1"/>
  <c r="AI75" i="1"/>
  <c r="AI74" i="1"/>
  <c r="AI73" i="1"/>
  <c r="AI72" i="1"/>
  <c r="AI71" i="1"/>
  <c r="AI70" i="1"/>
  <c r="AI69" i="1"/>
  <c r="AI68" i="1"/>
  <c r="AI67" i="1"/>
  <c r="AI64" i="1"/>
  <c r="AI63" i="1"/>
  <c r="AI62" i="1"/>
  <c r="AI61" i="1"/>
  <c r="AI60" i="1"/>
  <c r="AI59" i="1"/>
  <c r="AI58" i="1"/>
  <c r="AI57" i="1"/>
  <c r="AI56" i="1"/>
  <c r="AI55" i="1"/>
  <c r="AI54" i="1"/>
  <c r="AI53" i="1"/>
  <c r="AI52" i="1"/>
  <c r="AI51" i="1"/>
  <c r="AI50" i="1"/>
  <c r="AI49" i="1"/>
  <c r="AI48" i="1"/>
  <c r="AI47" i="1"/>
  <c r="AI46" i="1"/>
  <c r="AI45" i="1"/>
  <c r="AI44" i="1"/>
  <c r="AI43" i="1"/>
  <c r="AI42" i="1"/>
  <c r="AI41" i="1"/>
  <c r="AI40" i="1"/>
  <c r="AI39" i="1"/>
  <c r="AI38" i="1"/>
  <c r="AI37" i="1"/>
  <c r="AI36" i="1"/>
  <c r="AI35" i="1"/>
  <c r="AI34" i="1"/>
  <c r="AI33" i="1"/>
  <c r="AI32" i="1"/>
  <c r="AI31" i="1"/>
  <c r="AI30" i="1"/>
  <c r="AI29" i="1"/>
  <c r="AI28" i="1"/>
  <c r="AI27" i="1"/>
  <c r="AI26" i="1"/>
  <c r="AI25" i="1"/>
  <c r="AI24" i="1"/>
  <c r="AI23" i="1"/>
  <c r="AI22" i="1"/>
  <c r="AI21" i="1"/>
  <c r="AI20" i="1"/>
  <c r="AI19" i="1"/>
  <c r="AI18" i="1"/>
  <c r="AI17" i="1"/>
  <c r="AI16" i="1"/>
  <c r="AI15" i="1"/>
  <c r="AI14" i="1"/>
  <c r="AI13" i="1"/>
  <c r="AI12" i="1"/>
  <c r="AI11" i="1"/>
  <c r="AI10" i="1"/>
  <c r="AI9" i="1"/>
  <c r="AI8" i="1"/>
  <c r="AI7" i="1"/>
  <c r="AI6" i="1"/>
  <c r="AJ57" i="1" l="1"/>
  <c r="Q57" i="1"/>
  <c r="AC77" i="1"/>
  <c r="AJ99" i="1"/>
  <c r="AC17" i="1"/>
  <c r="AJ89" i="1"/>
  <c r="P114" i="1"/>
  <c r="AA8" i="1"/>
  <c r="AA10" i="1"/>
  <c r="AA14" i="1"/>
  <c r="AA24" i="1"/>
  <c r="AA26" i="1"/>
  <c r="AA30" i="1"/>
  <c r="AA40" i="1"/>
  <c r="AA42" i="1"/>
  <c r="AU46" i="1"/>
  <c r="AA56" i="1"/>
  <c r="AA58" i="1"/>
  <c r="AA62" i="1"/>
  <c r="AA72" i="1"/>
  <c r="AA74" i="1"/>
  <c r="AA78" i="1"/>
  <c r="AA88" i="1"/>
  <c r="AA90" i="1"/>
  <c r="AA94" i="1"/>
  <c r="AA108" i="1"/>
  <c r="AA110" i="1"/>
  <c r="AA15" i="1"/>
  <c r="AA17" i="1"/>
  <c r="AA23" i="1"/>
  <c r="AA31" i="1"/>
  <c r="AA47" i="1"/>
  <c r="AA49" i="1"/>
  <c r="AA55" i="1"/>
  <c r="AA63" i="1"/>
  <c r="AA65" i="1"/>
  <c r="AA79" i="1"/>
  <c r="AA81" i="1"/>
  <c r="AA87" i="1"/>
  <c r="AA95" i="1"/>
  <c r="AA97" i="1"/>
  <c r="AA11" i="1"/>
  <c r="AA43" i="1"/>
  <c r="AA59" i="1"/>
  <c r="AA61" i="1"/>
  <c r="AA75" i="1"/>
  <c r="AA20" i="1"/>
  <c r="AB20" i="1" s="1"/>
  <c r="AA22" i="1"/>
  <c r="AA36" i="1"/>
  <c r="AA38" i="1"/>
  <c r="AA52" i="1"/>
  <c r="AA54" i="1"/>
  <c r="AA68" i="1"/>
  <c r="AA70" i="1"/>
  <c r="AA84" i="1"/>
  <c r="AB84" i="1" s="1"/>
  <c r="AA86" i="1"/>
  <c r="AA100" i="1"/>
  <c r="AA7" i="1"/>
  <c r="AA33" i="1"/>
  <c r="AA39" i="1"/>
  <c r="AA71" i="1"/>
  <c r="AA13" i="1"/>
  <c r="AA27" i="1"/>
  <c r="AA29" i="1"/>
  <c r="AA45" i="1"/>
  <c r="AA77" i="1"/>
  <c r="AA91" i="1"/>
  <c r="AA93" i="1"/>
  <c r="AA103" i="1"/>
  <c r="AA107" i="1"/>
  <c r="AA12" i="1"/>
  <c r="AA19" i="1"/>
  <c r="AU35" i="1"/>
  <c r="AA44" i="1"/>
  <c r="AA51" i="1"/>
  <c r="AA53" i="1"/>
  <c r="AA60" i="1"/>
  <c r="AA67" i="1"/>
  <c r="AA69" i="1"/>
  <c r="AA76" i="1"/>
  <c r="AA83" i="1"/>
  <c r="AA85" i="1"/>
  <c r="AA92" i="1"/>
  <c r="AA99" i="1"/>
  <c r="AA101" i="1"/>
  <c r="AA21" i="1"/>
  <c r="AA28" i="1"/>
  <c r="AA37" i="1"/>
  <c r="AA9" i="1"/>
  <c r="AA18" i="1"/>
  <c r="AA25" i="1"/>
  <c r="AA32" i="1"/>
  <c r="AA34" i="1"/>
  <c r="AA41" i="1"/>
  <c r="AA48" i="1"/>
  <c r="AA50" i="1"/>
  <c r="AA64" i="1"/>
  <c r="AA66" i="1"/>
  <c r="AA73" i="1"/>
  <c r="AA80" i="1"/>
  <c r="AA82" i="1"/>
  <c r="AA89" i="1"/>
  <c r="AA96" i="1"/>
  <c r="AA98" i="1"/>
  <c r="AA102" i="1"/>
  <c r="AA104" i="1"/>
  <c r="AA106" i="1"/>
  <c r="AA105" i="1"/>
  <c r="AA109" i="1"/>
  <c r="AC101" i="1" l="1"/>
  <c r="AB17" i="1"/>
  <c r="AB15" i="1"/>
  <c r="AJ85" i="1"/>
  <c r="AB9" i="1"/>
  <c r="AB36" i="1"/>
  <c r="AC35" i="1"/>
  <c r="AA57" i="1"/>
  <c r="AB57" i="1" s="1"/>
  <c r="AB24" i="1"/>
  <c r="AB59" i="1"/>
  <c r="AB26" i="1"/>
  <c r="AB38" i="1"/>
  <c r="AC9" i="1"/>
  <c r="AB56" i="1"/>
  <c r="AJ35" i="1"/>
  <c r="AJ19" i="1"/>
  <c r="AC23" i="1"/>
  <c r="AJ21" i="1"/>
  <c r="AJ25" i="1"/>
  <c r="AB50" i="1"/>
  <c r="AB100" i="1"/>
  <c r="AJ17" i="1"/>
  <c r="AC85" i="1"/>
  <c r="AC21" i="1"/>
  <c r="AJ33" i="1"/>
  <c r="AC39" i="1"/>
  <c r="AC91" i="1"/>
  <c r="AB11" i="1"/>
  <c r="AB28" i="1"/>
  <c r="AB22" i="1"/>
  <c r="AB10" i="1"/>
  <c r="AJ95" i="1"/>
  <c r="AC83" i="1"/>
  <c r="AJ101" i="1"/>
  <c r="AJ9" i="1"/>
  <c r="AJ93" i="1"/>
  <c r="AB75" i="1"/>
  <c r="AB40" i="1"/>
  <c r="AC75" i="1"/>
  <c r="AB92" i="1"/>
  <c r="AC25" i="1"/>
  <c r="AB30" i="1"/>
  <c r="AC87" i="1"/>
  <c r="AB33" i="1"/>
  <c r="AB23" i="1"/>
  <c r="AB43" i="1"/>
  <c r="AJ15" i="1"/>
  <c r="AB31" i="1"/>
  <c r="AC31" i="1"/>
  <c r="AB25" i="1"/>
  <c r="AB19" i="1"/>
  <c r="AC89" i="1"/>
  <c r="AB88" i="1"/>
  <c r="AJ81" i="1"/>
  <c r="AB76" i="1"/>
  <c r="AB72" i="1"/>
  <c r="AC71" i="1"/>
  <c r="AJ69" i="1"/>
  <c r="AB71" i="1"/>
  <c r="AC69" i="1"/>
  <c r="AB83" i="1"/>
  <c r="AJ83" i="1"/>
  <c r="AC81" i="1"/>
  <c r="AB79" i="1"/>
  <c r="AJ105" i="1"/>
  <c r="AC93" i="1"/>
  <c r="AB95" i="1"/>
  <c r="AC95" i="1"/>
  <c r="AC99" i="1"/>
  <c r="AC45" i="1"/>
  <c r="AC29" i="1"/>
  <c r="AC37" i="1"/>
  <c r="AB99" i="1"/>
  <c r="AB103" i="1"/>
  <c r="AJ51" i="1"/>
  <c r="AJ27" i="1"/>
  <c r="AC109" i="1"/>
  <c r="AJ43" i="1"/>
  <c r="AB80" i="1"/>
  <c r="AB21" i="1"/>
  <c r="AB27" i="1"/>
  <c r="AC51" i="1"/>
  <c r="AB13" i="1"/>
  <c r="AB8" i="1"/>
  <c r="AC27" i="1"/>
  <c r="AB45" i="1"/>
  <c r="AB47" i="1"/>
  <c r="AB42" i="1"/>
  <c r="AC15" i="1"/>
  <c r="AC7" i="1"/>
  <c r="AJ13" i="1"/>
  <c r="AJ11" i="1"/>
  <c r="AC19" i="1"/>
  <c r="AB16" i="1"/>
  <c r="AB52" i="1"/>
  <c r="AJ29" i="1"/>
  <c r="AB68" i="1"/>
  <c r="AJ53" i="1"/>
  <c r="AC55" i="1"/>
  <c r="AC49" i="1"/>
  <c r="AJ59" i="1"/>
  <c r="AB51" i="1"/>
  <c r="AB53" i="1"/>
  <c r="AC53" i="1"/>
  <c r="AB55" i="1"/>
  <c r="AJ55" i="1"/>
  <c r="AJ63" i="1"/>
  <c r="AB63" i="1"/>
  <c r="AC47" i="1"/>
  <c r="AJ61" i="1"/>
  <c r="AB49" i="1"/>
  <c r="AJ49" i="1"/>
  <c r="AC65" i="1"/>
  <c r="AB44" i="1"/>
  <c r="AB91" i="1"/>
  <c r="AB108" i="1"/>
  <c r="AB14" i="1"/>
  <c r="AJ91" i="1"/>
  <c r="AJ37" i="1"/>
  <c r="AC59" i="1"/>
  <c r="AJ67" i="1"/>
  <c r="AB96" i="1"/>
  <c r="AB7" i="1"/>
  <c r="AJ7" i="1"/>
  <c r="AJ71" i="1"/>
  <c r="AB12" i="1"/>
  <c r="AC11" i="1"/>
  <c r="AC107" i="1"/>
  <c r="AC41" i="1"/>
  <c r="AJ23" i="1"/>
  <c r="AC43" i="1"/>
  <c r="AB34" i="1"/>
  <c r="AB32" i="1"/>
  <c r="AB107" i="1"/>
  <c r="AC103" i="1"/>
  <c r="AB64" i="1"/>
  <c r="AB39" i="1"/>
  <c r="AC13" i="1"/>
  <c r="AJ107" i="1"/>
  <c r="AJ87" i="1"/>
  <c r="AJ41" i="1"/>
  <c r="AJ65" i="1"/>
  <c r="AB48" i="1"/>
  <c r="AB37" i="1"/>
  <c r="AC105" i="1"/>
  <c r="AC61" i="1"/>
  <c r="AC67" i="1"/>
  <c r="AC79" i="1"/>
  <c r="AB104" i="1"/>
  <c r="AB41" i="1"/>
  <c r="AB29" i="1"/>
  <c r="AC57" i="1"/>
  <c r="AC97" i="1"/>
  <c r="AB94" i="1"/>
  <c r="AB67" i="1"/>
  <c r="AC63" i="1"/>
  <c r="AB60" i="1"/>
  <c r="AJ103" i="1"/>
  <c r="AJ45" i="1"/>
  <c r="AJ77" i="1"/>
  <c r="AJ39" i="1"/>
  <c r="AJ79" i="1"/>
  <c r="AB18" i="1"/>
  <c r="AB87" i="1"/>
  <c r="AB82" i="1"/>
  <c r="AB73" i="1"/>
  <c r="AB93" i="1"/>
  <c r="AC73" i="1"/>
  <c r="AJ75" i="1"/>
  <c r="AJ73" i="1"/>
  <c r="AJ31" i="1"/>
  <c r="AJ47" i="1"/>
  <c r="AB106" i="1"/>
  <c r="AB74" i="1"/>
  <c r="AB105" i="1"/>
  <c r="AB86" i="1"/>
  <c r="AB54" i="1"/>
  <c r="AB85" i="1"/>
  <c r="AB81" i="1"/>
  <c r="AB62" i="1"/>
  <c r="AC33" i="1"/>
  <c r="AA46" i="1"/>
  <c r="AB46" i="1" s="1"/>
  <c r="AB98" i="1"/>
  <c r="AB66" i="1"/>
  <c r="AB97" i="1"/>
  <c r="AB110" i="1"/>
  <c r="AB78" i="1"/>
  <c r="AB109" i="1"/>
  <c r="AB77" i="1"/>
  <c r="AB65" i="1"/>
  <c r="AA35" i="1"/>
  <c r="AB35" i="1" s="1"/>
  <c r="AJ97" i="1"/>
  <c r="AJ109" i="1"/>
  <c r="AA6" i="1"/>
  <c r="AB90" i="1"/>
  <c r="AB58" i="1"/>
  <c r="AB89" i="1"/>
  <c r="AB102" i="1"/>
  <c r="AB70" i="1"/>
  <c r="AB69" i="1"/>
  <c r="AB101" i="1"/>
  <c r="AB61" i="1"/>
  <c r="AU36" i="1"/>
  <c r="AU45" i="1"/>
  <c r="AB6" i="1" l="1"/>
  <c r="AM111" i="1"/>
  <c r="AW114" i="1"/>
  <c r="AV114" i="1"/>
  <c r="AW113" i="1"/>
  <c r="AV113" i="1"/>
  <c r="AM114" i="1"/>
  <c r="AM113" i="1"/>
  <c r="AR66" i="1" l="1"/>
  <c r="AR65" i="1"/>
  <c r="AX65" i="1" l="1"/>
  <c r="AZ65" i="1"/>
  <c r="AZ114" i="1" l="1"/>
  <c r="AR83" i="1" l="1"/>
  <c r="AR64" i="1" l="1"/>
  <c r="P5" i="1" l="1"/>
  <c r="AR110" i="1"/>
  <c r="AR109" i="1"/>
  <c r="AR108" i="1"/>
  <c r="AR107" i="1"/>
  <c r="AR106" i="1"/>
  <c r="AR105" i="1"/>
  <c r="AR104" i="1"/>
  <c r="AR103" i="1"/>
  <c r="AR102" i="1"/>
  <c r="AR101" i="1"/>
  <c r="AR100" i="1"/>
  <c r="AR99" i="1"/>
  <c r="AR98" i="1"/>
  <c r="AR97" i="1"/>
  <c r="AR96" i="1"/>
  <c r="AR95" i="1"/>
  <c r="AR94" i="1"/>
  <c r="AR93" i="1"/>
  <c r="AR92" i="1"/>
  <c r="AR91" i="1"/>
  <c r="AR90" i="1"/>
  <c r="AR89" i="1"/>
  <c r="AR88" i="1"/>
  <c r="AR87" i="1"/>
  <c r="AR86" i="1"/>
  <c r="AR85" i="1"/>
  <c r="AR84" i="1"/>
  <c r="AX83" i="1" s="1"/>
  <c r="AR82" i="1"/>
  <c r="AR81" i="1"/>
  <c r="AR80" i="1"/>
  <c r="AR79" i="1"/>
  <c r="AR78" i="1"/>
  <c r="AR77" i="1"/>
  <c r="AR76" i="1"/>
  <c r="AR75" i="1"/>
  <c r="AR74" i="1"/>
  <c r="AR73" i="1"/>
  <c r="AR72" i="1"/>
  <c r="AR71" i="1"/>
  <c r="AR70" i="1"/>
  <c r="AR69" i="1"/>
  <c r="AR68" i="1"/>
  <c r="AR67" i="1"/>
  <c r="AR63" i="1"/>
  <c r="AX63" i="1" s="1"/>
  <c r="AR62" i="1"/>
  <c r="AR61" i="1"/>
  <c r="AR60" i="1"/>
  <c r="AR59" i="1"/>
  <c r="AR58" i="1"/>
  <c r="AR57" i="1"/>
  <c r="AR56" i="1"/>
  <c r="AR55" i="1"/>
  <c r="AR54" i="1"/>
  <c r="AR53" i="1"/>
  <c r="AR52" i="1"/>
  <c r="AR51" i="1"/>
  <c r="AR50" i="1"/>
  <c r="AR49" i="1"/>
  <c r="AR48" i="1"/>
  <c r="AR47" i="1"/>
  <c r="AR46" i="1"/>
  <c r="AR45" i="1"/>
  <c r="AR44" i="1"/>
  <c r="AR43" i="1"/>
  <c r="AR42" i="1"/>
  <c r="AR41" i="1"/>
  <c r="AR40" i="1"/>
  <c r="AR39" i="1"/>
  <c r="AR38" i="1"/>
  <c r="AR37" i="1"/>
  <c r="AR36" i="1"/>
  <c r="AR35" i="1"/>
  <c r="AR34" i="1"/>
  <c r="AR33" i="1"/>
  <c r="AR32" i="1"/>
  <c r="AR31" i="1"/>
  <c r="AR30" i="1"/>
  <c r="AR29" i="1"/>
  <c r="AR28" i="1"/>
  <c r="AR27" i="1"/>
  <c r="AR26" i="1"/>
  <c r="AR25" i="1"/>
  <c r="AR24" i="1"/>
  <c r="AR23" i="1"/>
  <c r="AR22" i="1"/>
  <c r="AR21" i="1"/>
  <c r="AR20" i="1"/>
  <c r="AR19" i="1"/>
  <c r="AR18" i="1"/>
  <c r="AR17" i="1"/>
  <c r="AR16" i="1"/>
  <c r="AR15" i="1"/>
  <c r="AR14" i="1"/>
  <c r="AR13" i="1"/>
  <c r="AR12" i="1"/>
  <c r="AR11" i="1"/>
  <c r="AR10" i="1"/>
  <c r="AR9" i="1"/>
  <c r="AR8" i="1"/>
  <c r="AR7" i="1"/>
  <c r="AR6" i="1"/>
  <c r="AX71" i="1" l="1"/>
  <c r="AX79" i="1"/>
  <c r="AX23" i="1"/>
  <c r="AX31" i="1"/>
  <c r="AX39" i="1"/>
  <c r="AX47" i="1"/>
  <c r="AX55" i="1"/>
  <c r="AX91" i="1"/>
  <c r="AX99" i="1"/>
  <c r="AX107" i="1"/>
  <c r="AX15" i="1"/>
  <c r="AX7" i="1"/>
  <c r="AX69" i="1"/>
  <c r="AX77" i="1"/>
  <c r="AX11" i="1"/>
  <c r="AX9" i="1"/>
  <c r="AX17" i="1"/>
  <c r="AX25" i="1"/>
  <c r="AX33" i="1"/>
  <c r="AX41" i="1"/>
  <c r="AX49" i="1"/>
  <c r="AX57" i="1"/>
  <c r="AX85" i="1"/>
  <c r="AX93" i="1"/>
  <c r="AX101" i="1"/>
  <c r="AX109" i="1"/>
  <c r="AX19" i="1"/>
  <c r="AX27" i="1"/>
  <c r="AX35" i="1"/>
  <c r="AX43" i="1"/>
  <c r="AX51" i="1"/>
  <c r="AX59" i="1"/>
  <c r="AX87" i="1"/>
  <c r="AX95" i="1"/>
  <c r="AX103" i="1"/>
  <c r="AX13" i="1"/>
  <c r="AX21" i="1"/>
  <c r="AX29" i="1"/>
  <c r="AX37" i="1"/>
  <c r="AX45" i="1"/>
  <c r="AX53" i="1"/>
  <c r="AX61" i="1"/>
  <c r="AX89" i="1"/>
  <c r="AX97" i="1"/>
  <c r="AX105" i="1"/>
  <c r="AX67" i="1"/>
  <c r="AX75" i="1"/>
  <c r="AX73" i="1"/>
  <c r="AX81" i="1"/>
  <c r="P111" i="1"/>
  <c r="P113" i="1"/>
  <c r="AZ69" i="1"/>
  <c r="AZ11" i="1"/>
  <c r="AZ19" i="1"/>
  <c r="AZ23" i="1"/>
  <c r="AZ27" i="1"/>
  <c r="AZ31" i="1"/>
  <c r="AZ35" i="1"/>
  <c r="AZ39" i="1"/>
  <c r="AZ43" i="1"/>
  <c r="AZ47" i="1"/>
  <c r="AZ51" i="1"/>
  <c r="AZ55" i="1"/>
  <c r="AZ59" i="1"/>
  <c r="AZ63" i="1"/>
  <c r="AZ87" i="1"/>
  <c r="AZ91" i="1"/>
  <c r="AZ95" i="1"/>
  <c r="AZ99" i="1"/>
  <c r="AZ103" i="1"/>
  <c r="AZ107" i="1"/>
  <c r="AZ77" i="1"/>
  <c r="AZ81" i="1"/>
  <c r="AZ67" i="1"/>
  <c r="AZ71" i="1"/>
  <c r="AZ75" i="1"/>
  <c r="AZ79" i="1"/>
  <c r="AZ83" i="1"/>
  <c r="AZ73" i="1"/>
  <c r="AZ7" i="1"/>
  <c r="AZ15" i="1"/>
  <c r="AZ9" i="1"/>
  <c r="AZ13" i="1"/>
  <c r="AZ17" i="1"/>
  <c r="AZ21" i="1"/>
  <c r="AZ25" i="1"/>
  <c r="AZ29" i="1"/>
  <c r="AZ33" i="1"/>
  <c r="AZ37" i="1"/>
  <c r="AZ41" i="1"/>
  <c r="AZ45" i="1"/>
  <c r="AZ49" i="1"/>
  <c r="AZ53" i="1"/>
  <c r="AZ57" i="1"/>
  <c r="AZ61" i="1"/>
  <c r="AZ85" i="1"/>
  <c r="AZ89" i="1"/>
  <c r="AZ93" i="1"/>
  <c r="AZ97" i="1"/>
  <c r="AZ101" i="1"/>
  <c r="AZ105" i="1"/>
  <c r="AZ109" i="1"/>
  <c r="AR114" i="1"/>
  <c r="T5" i="1"/>
  <c r="Z5" i="1" l="1"/>
  <c r="AF45" i="1"/>
  <c r="AG45" i="1" s="1"/>
  <c r="AH45" i="1" s="1"/>
  <c r="AK45" i="1" l="1"/>
  <c r="AL45" i="1" s="1"/>
  <c r="AN45" i="1"/>
  <c r="AN7" i="1"/>
  <c r="AN9" i="1"/>
  <c r="AN11" i="1"/>
  <c r="AN13" i="1"/>
  <c r="AN15" i="1"/>
  <c r="AN17" i="1"/>
  <c r="AN19" i="1"/>
  <c r="AN21" i="1"/>
  <c r="AN23" i="1"/>
  <c r="AN25" i="1"/>
  <c r="AN27" i="1"/>
  <c r="AN29" i="1"/>
  <c r="AN31" i="1"/>
  <c r="AN33" i="1"/>
  <c r="AN35" i="1"/>
  <c r="AN37" i="1"/>
  <c r="AN39" i="1"/>
  <c r="AN41" i="1"/>
  <c r="AN43" i="1"/>
  <c r="AN47" i="1"/>
  <c r="AN49" i="1"/>
  <c r="AN51" i="1"/>
  <c r="AN53" i="1"/>
  <c r="AN55" i="1"/>
  <c r="AN57" i="1"/>
  <c r="AN59" i="1"/>
  <c r="AN61" i="1"/>
  <c r="AN63" i="1"/>
  <c r="AN65" i="1"/>
  <c r="AN67" i="1"/>
  <c r="AN79" i="1"/>
  <c r="AN81" i="1"/>
  <c r="AN83" i="1"/>
  <c r="AN85" i="1"/>
  <c r="AN91" i="1"/>
  <c r="AN93" i="1"/>
  <c r="AN95" i="1"/>
  <c r="AN97" i="1"/>
  <c r="AN99" i="1"/>
  <c r="AN101" i="1"/>
  <c r="AN103" i="1"/>
  <c r="AN105" i="1"/>
  <c r="AN69" i="1"/>
  <c r="AN71" i="1"/>
  <c r="AN73" i="1"/>
  <c r="AN75" i="1"/>
  <c r="AN77" i="1"/>
  <c r="AN87" i="1"/>
  <c r="AN89" i="1"/>
  <c r="AN107" i="1"/>
  <c r="AN109" i="1"/>
  <c r="AP45" i="1" l="1"/>
  <c r="AO45" i="1"/>
  <c r="AQ45" i="1" s="1"/>
  <c r="D113" i="1"/>
  <c r="D114" i="1" l="1"/>
  <c r="AW111" i="1" l="1"/>
  <c r="U5" i="1" l="1"/>
  <c r="V5" i="1"/>
  <c r="AI5" i="1"/>
  <c r="AS5" i="1"/>
  <c r="D111" i="1"/>
  <c r="R111" i="1"/>
  <c r="AV111" i="1"/>
  <c r="AN5" i="1" l="1"/>
  <c r="AJ5" i="1"/>
  <c r="AK5" i="1" s="1"/>
  <c r="AL5" i="1" s="1"/>
  <c r="AF91" i="1"/>
  <c r="AG91" i="1" s="1"/>
  <c r="AH91" i="1" s="1"/>
  <c r="AK91" i="1"/>
  <c r="AL91" i="1" s="1"/>
  <c r="AF87" i="1"/>
  <c r="AG87" i="1" s="1"/>
  <c r="AH87" i="1" s="1"/>
  <c r="AK87" i="1"/>
  <c r="AL87" i="1" s="1"/>
  <c r="AF83" i="1"/>
  <c r="AG83" i="1" s="1"/>
  <c r="AH83" i="1" s="1"/>
  <c r="AK83" i="1"/>
  <c r="AL83" i="1" s="1"/>
  <c r="AK81" i="1"/>
  <c r="AL81" i="1" s="1"/>
  <c r="AF81" i="1"/>
  <c r="AG81" i="1" s="1"/>
  <c r="AH81" i="1" s="1"/>
  <c r="AI114" i="1"/>
  <c r="AI113" i="1"/>
  <c r="AS114" i="1"/>
  <c r="AS113" i="1"/>
  <c r="Q89" i="1"/>
  <c r="S89" i="1" s="1"/>
  <c r="Q109" i="1"/>
  <c r="S109" i="1" s="1"/>
  <c r="Q107" i="1"/>
  <c r="S107" i="1" s="1"/>
  <c r="Q105" i="1"/>
  <c r="S105" i="1" s="1"/>
  <c r="Q99" i="1"/>
  <c r="S99" i="1" s="1"/>
  <c r="Q97" i="1"/>
  <c r="S97" i="1" s="1"/>
  <c r="Q93" i="1"/>
  <c r="S93" i="1" s="1"/>
  <c r="Q61" i="1"/>
  <c r="S61" i="1" s="1"/>
  <c r="Q59" i="1"/>
  <c r="S59" i="1" s="1"/>
  <c r="S57" i="1"/>
  <c r="Q51" i="1"/>
  <c r="S51" i="1" s="1"/>
  <c r="Q47" i="1"/>
  <c r="S47" i="1" s="1"/>
  <c r="Q73" i="1"/>
  <c r="S73" i="1" s="1"/>
  <c r="Q71" i="1"/>
  <c r="S71" i="1" s="1"/>
  <c r="Q103" i="1"/>
  <c r="S103" i="1" s="1"/>
  <c r="Q101" i="1"/>
  <c r="S101" i="1" s="1"/>
  <c r="Q95" i="1"/>
  <c r="S95" i="1" s="1"/>
  <c r="Q67" i="1"/>
  <c r="S67" i="1" s="1"/>
  <c r="Q65" i="1"/>
  <c r="S65" i="1" s="1"/>
  <c r="Q63" i="1"/>
  <c r="S63" i="1" s="1"/>
  <c r="Q55" i="1"/>
  <c r="S55" i="1" s="1"/>
  <c r="Q53" i="1"/>
  <c r="S53" i="1" s="1"/>
  <c r="Q91" i="1"/>
  <c r="S91" i="1" s="1"/>
  <c r="Q87" i="1"/>
  <c r="S87" i="1" s="1"/>
  <c r="Q79" i="1"/>
  <c r="S79" i="1" s="1"/>
  <c r="Q77" i="1"/>
  <c r="S77" i="1" s="1"/>
  <c r="Q75" i="1"/>
  <c r="S75" i="1" s="1"/>
  <c r="Q69" i="1"/>
  <c r="S69" i="1" s="1"/>
  <c r="Q15" i="1"/>
  <c r="S15" i="1" s="1"/>
  <c r="Q45" i="1"/>
  <c r="S45" i="1" s="1"/>
  <c r="Q43" i="1"/>
  <c r="S43" i="1" s="1"/>
  <c r="Q41" i="1"/>
  <c r="S41" i="1" s="1"/>
  <c r="Q39" i="1"/>
  <c r="S39" i="1" s="1"/>
  <c r="Q37" i="1"/>
  <c r="S37" i="1" s="1"/>
  <c r="Q35" i="1"/>
  <c r="S35" i="1" s="1"/>
  <c r="Q33" i="1"/>
  <c r="S33" i="1" s="1"/>
  <c r="Q31" i="1"/>
  <c r="S31" i="1" s="1"/>
  <c r="Q29" i="1"/>
  <c r="S29" i="1" s="1"/>
  <c r="Q27" i="1"/>
  <c r="S27" i="1" s="1"/>
  <c r="Q25" i="1"/>
  <c r="S25" i="1" s="1"/>
  <c r="Q23" i="1"/>
  <c r="S23" i="1" s="1"/>
  <c r="Q21" i="1"/>
  <c r="S21" i="1" s="1"/>
  <c r="Q19" i="1"/>
  <c r="S19" i="1" s="1"/>
  <c r="Q17" i="1"/>
  <c r="S17" i="1" s="1"/>
  <c r="Q13" i="1"/>
  <c r="S13" i="1" s="1"/>
  <c r="Q11" i="1"/>
  <c r="S11" i="1" s="1"/>
  <c r="Q9" i="1"/>
  <c r="S9" i="1" s="1"/>
  <c r="Q7" i="1"/>
  <c r="S7" i="1" s="1"/>
  <c r="Q5" i="1"/>
  <c r="S5" i="1" s="1"/>
  <c r="Q85" i="1"/>
  <c r="S85" i="1" s="1"/>
  <c r="Q83" i="1"/>
  <c r="S83" i="1" s="1"/>
  <c r="Q81" i="1"/>
  <c r="S81" i="1" s="1"/>
  <c r="W5" i="1"/>
  <c r="AA5" i="1" s="1"/>
  <c r="AS111" i="1"/>
  <c r="AI111" i="1"/>
  <c r="AB5" i="1" l="1"/>
  <c r="AP81" i="1"/>
  <c r="AO81" i="1"/>
  <c r="AQ81" i="1" s="1"/>
  <c r="AP83" i="1"/>
  <c r="AO83" i="1"/>
  <c r="AQ83" i="1" s="1"/>
  <c r="AO87" i="1"/>
  <c r="AQ87" i="1" s="1"/>
  <c r="AP87" i="1"/>
  <c r="AO91" i="1"/>
  <c r="AQ91" i="1" s="1"/>
  <c r="AP91" i="1"/>
  <c r="AP5" i="1"/>
  <c r="AO5" i="1"/>
  <c r="AQ5" i="1" s="1"/>
  <c r="AU48" i="1"/>
  <c r="AU75" i="1"/>
  <c r="AU87" i="1"/>
  <c r="AU76" i="1"/>
  <c r="AU37" i="1"/>
  <c r="AU58" i="1"/>
  <c r="AU73" i="1"/>
  <c r="AU93" i="1"/>
  <c r="AU106" i="1"/>
  <c r="AU98" i="1"/>
  <c r="AF69" i="1"/>
  <c r="AG69" i="1" s="1"/>
  <c r="AH69" i="1" s="1"/>
  <c r="AK69" i="1"/>
  <c r="AL69" i="1" s="1"/>
  <c r="AF61" i="1"/>
  <c r="AG61" i="1" s="1"/>
  <c r="AH61" i="1" s="1"/>
  <c r="AK61" i="1"/>
  <c r="AL61" i="1" s="1"/>
  <c r="AF109" i="1"/>
  <c r="AG109" i="1" s="1"/>
  <c r="AH109" i="1" s="1"/>
  <c r="AK109" i="1"/>
  <c r="AL109" i="1" s="1"/>
  <c r="AU90" i="1"/>
  <c r="AU68" i="1"/>
  <c r="AF93" i="1"/>
  <c r="AG93" i="1" s="1"/>
  <c r="AH93" i="1" s="1"/>
  <c r="AK93" i="1"/>
  <c r="AL93" i="1" s="1"/>
  <c r="AU12" i="1"/>
  <c r="AU64" i="1"/>
  <c r="AU56" i="1"/>
  <c r="AF7" i="1"/>
  <c r="AG7" i="1" s="1"/>
  <c r="AH7" i="1" s="1"/>
  <c r="AK7" i="1"/>
  <c r="AL7" i="1" s="1"/>
  <c r="AF11" i="1"/>
  <c r="AG11" i="1" s="1"/>
  <c r="AH11" i="1" s="1"/>
  <c r="AK11" i="1"/>
  <c r="AL11" i="1" s="1"/>
  <c r="AK17" i="1"/>
  <c r="AL17" i="1" s="1"/>
  <c r="AF17" i="1"/>
  <c r="AG17" i="1" s="1"/>
  <c r="AH17" i="1" s="1"/>
  <c r="AF21" i="1"/>
  <c r="AG21" i="1" s="1"/>
  <c r="AH21" i="1" s="1"/>
  <c r="AK21" i="1"/>
  <c r="AL21" i="1" s="1"/>
  <c r="AF25" i="1"/>
  <c r="AG25" i="1" s="1"/>
  <c r="AH25" i="1" s="1"/>
  <c r="AK25" i="1"/>
  <c r="AL25" i="1" s="1"/>
  <c r="AF29" i="1"/>
  <c r="AG29" i="1" s="1"/>
  <c r="AH29" i="1" s="1"/>
  <c r="AK29" i="1"/>
  <c r="AL29" i="1" s="1"/>
  <c r="AF33" i="1"/>
  <c r="AG33" i="1" s="1"/>
  <c r="AH33" i="1" s="1"/>
  <c r="AK33" i="1"/>
  <c r="AL33" i="1" s="1"/>
  <c r="AF37" i="1"/>
  <c r="AG37" i="1" s="1"/>
  <c r="AH37" i="1" s="1"/>
  <c r="AK37" i="1"/>
  <c r="AL37" i="1" s="1"/>
  <c r="AF41" i="1"/>
  <c r="AG41" i="1" s="1"/>
  <c r="AH41" i="1" s="1"/>
  <c r="AK41" i="1"/>
  <c r="AL41" i="1" s="1"/>
  <c r="AK49" i="1"/>
  <c r="AL49" i="1" s="1"/>
  <c r="AF49" i="1"/>
  <c r="AG49" i="1" s="1"/>
  <c r="AH49" i="1" s="1"/>
  <c r="AK55" i="1"/>
  <c r="AL55" i="1" s="1"/>
  <c r="AF55" i="1"/>
  <c r="AG55" i="1" s="1"/>
  <c r="AH55" i="1" s="1"/>
  <c r="AF65" i="1"/>
  <c r="AG65" i="1" s="1"/>
  <c r="AH65" i="1" s="1"/>
  <c r="AK65" i="1"/>
  <c r="AL65" i="1" s="1"/>
  <c r="AF95" i="1"/>
  <c r="AG95" i="1" s="1"/>
  <c r="AH95" i="1" s="1"/>
  <c r="AK95" i="1"/>
  <c r="AL95" i="1" s="1"/>
  <c r="AK103" i="1"/>
  <c r="AL103" i="1" s="1"/>
  <c r="AF103" i="1"/>
  <c r="AG103" i="1" s="1"/>
  <c r="AH103" i="1" s="1"/>
  <c r="AU62" i="1"/>
  <c r="AU102" i="1"/>
  <c r="AF43" i="1"/>
  <c r="AG43" i="1" s="1"/>
  <c r="AH43" i="1" s="1"/>
  <c r="AK43" i="1"/>
  <c r="AL43" i="1" s="1"/>
  <c r="AK77" i="1"/>
  <c r="AL77" i="1" s="1"/>
  <c r="AF77" i="1"/>
  <c r="AG77" i="1" s="1"/>
  <c r="AH77" i="1" s="1"/>
  <c r="AK57" i="1"/>
  <c r="AF57" i="1"/>
  <c r="AG57" i="1" s="1"/>
  <c r="AH57" i="1" s="1"/>
  <c r="AF105" i="1"/>
  <c r="AG105" i="1" s="1"/>
  <c r="AH105" i="1" s="1"/>
  <c r="AK105" i="1"/>
  <c r="AL105" i="1" s="1"/>
  <c r="AF73" i="1"/>
  <c r="AG73" i="1" s="1"/>
  <c r="AH73" i="1" s="1"/>
  <c r="AK73" i="1"/>
  <c r="AL73" i="1" s="1"/>
  <c r="AU41" i="1"/>
  <c r="AU97" i="1"/>
  <c r="AU8" i="1"/>
  <c r="AF89" i="1"/>
  <c r="AG89" i="1" s="1"/>
  <c r="AH89" i="1" s="1"/>
  <c r="AK89" i="1"/>
  <c r="AL89" i="1" s="1"/>
  <c r="AU15" i="1"/>
  <c r="AU24" i="1"/>
  <c r="AU103" i="1"/>
  <c r="AU50" i="1"/>
  <c r="AU38" i="1"/>
  <c r="AU72" i="1"/>
  <c r="AU59" i="1"/>
  <c r="AK75" i="1"/>
  <c r="AL75" i="1" s="1"/>
  <c r="AF75" i="1"/>
  <c r="AG75" i="1" s="1"/>
  <c r="AH75" i="1" s="1"/>
  <c r="AF79" i="1"/>
  <c r="AG79" i="1" s="1"/>
  <c r="AH79" i="1" s="1"/>
  <c r="AK79" i="1"/>
  <c r="AL79" i="1" s="1"/>
  <c r="AK51" i="1"/>
  <c r="AL51" i="1" s="1"/>
  <c r="AF51" i="1"/>
  <c r="AG51" i="1" s="1"/>
  <c r="AH51" i="1" s="1"/>
  <c r="AF59" i="1"/>
  <c r="AG59" i="1" s="1"/>
  <c r="AH59" i="1" s="1"/>
  <c r="AK59" i="1"/>
  <c r="AL59" i="1" s="1"/>
  <c r="AF99" i="1"/>
  <c r="AG99" i="1" s="1"/>
  <c r="AH99" i="1" s="1"/>
  <c r="AK99" i="1"/>
  <c r="AL99" i="1" s="1"/>
  <c r="AK107" i="1"/>
  <c r="AL107" i="1" s="1"/>
  <c r="AF107" i="1"/>
  <c r="AG107" i="1" s="1"/>
  <c r="AH107" i="1" s="1"/>
  <c r="AC5" i="1"/>
  <c r="AF5" i="1" s="1"/>
  <c r="AU60" i="1"/>
  <c r="AU66" i="1"/>
  <c r="AU79" i="1"/>
  <c r="AF15" i="1"/>
  <c r="AG15" i="1" s="1"/>
  <c r="AH15" i="1" s="1"/>
  <c r="AK15" i="1"/>
  <c r="AL15" i="1" s="1"/>
  <c r="AU5" i="1"/>
  <c r="AU31" i="1"/>
  <c r="AF47" i="1"/>
  <c r="AG47" i="1" s="1"/>
  <c r="AH47" i="1" s="1"/>
  <c r="AK47" i="1"/>
  <c r="AL47" i="1" s="1"/>
  <c r="AF97" i="1"/>
  <c r="AG97" i="1" s="1"/>
  <c r="AH97" i="1" s="1"/>
  <c r="AK97" i="1"/>
  <c r="AL97" i="1" s="1"/>
  <c r="AU18" i="1"/>
  <c r="AU28" i="1"/>
  <c r="AU77" i="1"/>
  <c r="AU39" i="1"/>
  <c r="AF71" i="1"/>
  <c r="AG71" i="1" s="1"/>
  <c r="AH71" i="1" s="1"/>
  <c r="AK71" i="1"/>
  <c r="AL71" i="1" s="1"/>
  <c r="AU81" i="1"/>
  <c r="AU22" i="1"/>
  <c r="AU91" i="1"/>
  <c r="AU104" i="1"/>
  <c r="AU32" i="1"/>
  <c r="AU88" i="1"/>
  <c r="AU84" i="1"/>
  <c r="AU40" i="1"/>
  <c r="AU89" i="1"/>
  <c r="AU11" i="1"/>
  <c r="AF9" i="1"/>
  <c r="AG9" i="1" s="1"/>
  <c r="AH9" i="1" s="1"/>
  <c r="AK9" i="1"/>
  <c r="AL9" i="1" s="1"/>
  <c r="AF13" i="1"/>
  <c r="AG13" i="1" s="1"/>
  <c r="AH13" i="1" s="1"/>
  <c r="AK13" i="1"/>
  <c r="AL13" i="1" s="1"/>
  <c r="AF19" i="1"/>
  <c r="AG19" i="1" s="1"/>
  <c r="AH19" i="1" s="1"/>
  <c r="AK19" i="1"/>
  <c r="AL19" i="1" s="1"/>
  <c r="AF23" i="1"/>
  <c r="AG23" i="1" s="1"/>
  <c r="AH23" i="1" s="1"/>
  <c r="AK23" i="1"/>
  <c r="AL23" i="1" s="1"/>
  <c r="AF27" i="1"/>
  <c r="AG27" i="1" s="1"/>
  <c r="AH27" i="1" s="1"/>
  <c r="AK27" i="1"/>
  <c r="AL27" i="1" s="1"/>
  <c r="AK31" i="1"/>
  <c r="AL31" i="1" s="1"/>
  <c r="AF31" i="1"/>
  <c r="AG31" i="1" s="1"/>
  <c r="AH31" i="1" s="1"/>
  <c r="AF35" i="1"/>
  <c r="AG35" i="1" s="1"/>
  <c r="AH35" i="1" s="1"/>
  <c r="AK35" i="1"/>
  <c r="AL35" i="1" s="1"/>
  <c r="AK39" i="1"/>
  <c r="AL39" i="1" s="1"/>
  <c r="AF39" i="1"/>
  <c r="AG39" i="1" s="1"/>
  <c r="AH39" i="1" s="1"/>
  <c r="AK53" i="1"/>
  <c r="AL53" i="1" s="1"/>
  <c r="AF53" i="1"/>
  <c r="AG53" i="1" s="1"/>
  <c r="AH53" i="1" s="1"/>
  <c r="AK63" i="1"/>
  <c r="AL63" i="1" s="1"/>
  <c r="AF63" i="1"/>
  <c r="AG63" i="1" s="1"/>
  <c r="AH63" i="1" s="1"/>
  <c r="AF67" i="1"/>
  <c r="AG67" i="1" s="1"/>
  <c r="AH67" i="1" s="1"/>
  <c r="AK67" i="1"/>
  <c r="AL67" i="1" s="1"/>
  <c r="AK101" i="1"/>
  <c r="AL101" i="1" s="1"/>
  <c r="AF101" i="1"/>
  <c r="AG101" i="1" s="1"/>
  <c r="AH101" i="1" s="1"/>
  <c r="AU85" i="1"/>
  <c r="AU83" i="1"/>
  <c r="AU26" i="1"/>
  <c r="AU25" i="1"/>
  <c r="Q49" i="1"/>
  <c r="S49" i="1" s="1"/>
  <c r="AU65" i="1"/>
  <c r="AU13" i="1"/>
  <c r="AU19" i="1"/>
  <c r="AU33" i="1"/>
  <c r="AU23" i="1"/>
  <c r="AU17" i="1"/>
  <c r="AU21" i="1"/>
  <c r="AU29" i="1"/>
  <c r="AU44" i="1"/>
  <c r="AU30" i="1"/>
  <c r="AU34" i="1"/>
  <c r="AU43" i="1"/>
  <c r="AU14" i="1"/>
  <c r="AU27" i="1"/>
  <c r="AU20" i="1"/>
  <c r="AU16" i="1"/>
  <c r="AU42" i="1"/>
  <c r="AU7" i="1"/>
  <c r="AU80" i="1"/>
  <c r="AU10" i="1"/>
  <c r="AU69" i="1"/>
  <c r="AU100" i="1"/>
  <c r="AU52" i="1"/>
  <c r="AU9" i="1"/>
  <c r="AU57" i="1"/>
  <c r="AU70" i="1"/>
  <c r="AU92" i="1"/>
  <c r="AU78" i="1"/>
  <c r="AU71" i="1"/>
  <c r="AU109" i="1"/>
  <c r="AU82" i="1"/>
  <c r="AU74" i="1"/>
  <c r="AU51" i="1"/>
  <c r="AU86" i="1"/>
  <c r="AU101" i="1"/>
  <c r="AU61" i="1"/>
  <c r="AU96" i="1"/>
  <c r="AU94" i="1"/>
  <c r="AU107" i="1"/>
  <c r="AU95" i="1"/>
  <c r="AU99" i="1"/>
  <c r="AU54" i="1"/>
  <c r="AU67" i="1"/>
  <c r="AU53" i="1"/>
  <c r="AU47" i="1"/>
  <c r="AU55" i="1"/>
  <c r="AU6" i="1"/>
  <c r="AU63" i="1"/>
  <c r="AU105" i="1"/>
  <c r="AU108" i="1"/>
  <c r="AU110" i="1"/>
  <c r="AL57" i="1" l="1"/>
  <c r="AO57" i="1"/>
  <c r="AP101" i="1"/>
  <c r="AO101" i="1"/>
  <c r="AQ101" i="1" s="1"/>
  <c r="AP67" i="1"/>
  <c r="AO67" i="1"/>
  <c r="AQ67" i="1" s="1"/>
  <c r="AP77" i="1"/>
  <c r="AO77" i="1"/>
  <c r="AQ77" i="1" s="1"/>
  <c r="AO65" i="1"/>
  <c r="AQ65" i="1" s="1"/>
  <c r="AP65" i="1"/>
  <c r="AP75" i="1"/>
  <c r="AO75" i="1"/>
  <c r="AQ75" i="1" s="1"/>
  <c r="AO43" i="1"/>
  <c r="AQ43" i="1" s="1"/>
  <c r="AP43" i="1"/>
  <c r="AP109" i="1"/>
  <c r="AO109" i="1"/>
  <c r="AQ109" i="1" s="1"/>
  <c r="AP35" i="1"/>
  <c r="AO35" i="1"/>
  <c r="AQ35" i="1" s="1"/>
  <c r="AP59" i="1"/>
  <c r="AO59" i="1"/>
  <c r="AQ59" i="1" s="1"/>
  <c r="AP63" i="1"/>
  <c r="AO63" i="1"/>
  <c r="AQ63" i="1" s="1"/>
  <c r="AO31" i="1"/>
  <c r="AQ31" i="1" s="1"/>
  <c r="AP31" i="1"/>
  <c r="AO71" i="1"/>
  <c r="AQ71" i="1" s="1"/>
  <c r="AP71" i="1"/>
  <c r="AP51" i="1"/>
  <c r="AO51" i="1"/>
  <c r="AQ51" i="1" s="1"/>
  <c r="AP55" i="1"/>
  <c r="AO55" i="1"/>
  <c r="AQ55" i="1" s="1"/>
  <c r="AP17" i="1"/>
  <c r="AO17" i="1"/>
  <c r="AQ17" i="1" s="1"/>
  <c r="AP33" i="1"/>
  <c r="AO33" i="1"/>
  <c r="AQ33" i="1" s="1"/>
  <c r="AQ57" i="1"/>
  <c r="AP57" i="1"/>
  <c r="AO29" i="1"/>
  <c r="AQ29" i="1" s="1"/>
  <c r="AP29" i="1"/>
  <c r="AP11" i="1"/>
  <c r="AO11" i="1"/>
  <c r="AQ11" i="1" s="1"/>
  <c r="AP61" i="1"/>
  <c r="AO61" i="1"/>
  <c r="AQ61" i="1" s="1"/>
  <c r="AP89" i="1"/>
  <c r="AO89" i="1"/>
  <c r="AQ89" i="1" s="1"/>
  <c r="AP19" i="1"/>
  <c r="AO19" i="1"/>
  <c r="AQ19" i="1" s="1"/>
  <c r="AP21" i="1"/>
  <c r="AO21" i="1"/>
  <c r="AQ21" i="1" s="1"/>
  <c r="AP105" i="1"/>
  <c r="AO105" i="1"/>
  <c r="AQ105" i="1" s="1"/>
  <c r="AP9" i="1"/>
  <c r="AO9" i="1"/>
  <c r="AQ9" i="1" s="1"/>
  <c r="AP53" i="1"/>
  <c r="AO53" i="1"/>
  <c r="AQ53" i="1" s="1"/>
  <c r="AP107" i="1"/>
  <c r="AO107" i="1"/>
  <c r="AQ107" i="1" s="1"/>
  <c r="AP103" i="1"/>
  <c r="AO103" i="1"/>
  <c r="AQ103" i="1" s="1"/>
  <c r="AP49" i="1"/>
  <c r="AO49" i="1"/>
  <c r="AQ49" i="1" s="1"/>
  <c r="AP93" i="1"/>
  <c r="AO93" i="1"/>
  <c r="AQ93" i="1" s="1"/>
  <c r="AP39" i="1"/>
  <c r="AO39" i="1"/>
  <c r="AQ39" i="1" s="1"/>
  <c r="AO37" i="1"/>
  <c r="AQ37" i="1" s="1"/>
  <c r="AP37" i="1"/>
  <c r="AP13" i="1"/>
  <c r="AO13" i="1"/>
  <c r="AQ13" i="1" s="1"/>
  <c r="AP15" i="1"/>
  <c r="AO15" i="1"/>
  <c r="AQ15" i="1" s="1"/>
  <c r="AP27" i="1"/>
  <c r="AO27" i="1"/>
  <c r="AQ27" i="1" s="1"/>
  <c r="AP97" i="1"/>
  <c r="AO97" i="1"/>
  <c r="AQ97" i="1" s="1"/>
  <c r="AP23" i="1"/>
  <c r="AO23" i="1"/>
  <c r="AQ23" i="1" s="1"/>
  <c r="AP47" i="1"/>
  <c r="AO47" i="1"/>
  <c r="AQ47" i="1" s="1"/>
  <c r="AO99" i="1"/>
  <c r="AQ99" i="1" s="1"/>
  <c r="AP99" i="1"/>
  <c r="AO79" i="1"/>
  <c r="AQ79" i="1" s="1"/>
  <c r="AP79" i="1"/>
  <c r="AO73" i="1"/>
  <c r="AQ73" i="1" s="1"/>
  <c r="AP73" i="1"/>
  <c r="AP95" i="1"/>
  <c r="AO95" i="1"/>
  <c r="AQ95" i="1" s="1"/>
  <c r="AP41" i="1"/>
  <c r="AO41" i="1"/>
  <c r="AQ41" i="1" s="1"/>
  <c r="AP25" i="1"/>
  <c r="AO25" i="1"/>
  <c r="AQ25" i="1" s="1"/>
  <c r="AP7" i="1"/>
  <c r="AO7" i="1"/>
  <c r="AQ7" i="1" s="1"/>
  <c r="AP69" i="1"/>
  <c r="AO69" i="1"/>
  <c r="AQ69" i="1" s="1"/>
  <c r="AU49" i="1"/>
  <c r="Q111" i="1"/>
  <c r="AG5" i="1" l="1"/>
  <c r="AH5" i="1" s="1"/>
  <c r="AX5" i="1"/>
  <c r="AZ5" i="1" l="1"/>
  <c r="AR113" i="1"/>
  <c r="AR111" i="1"/>
  <c r="AZ113" i="1" l="1"/>
  <c r="AZ111" i="1"/>
  <c r="AF85" i="1"/>
  <c r="AG85" i="1" s="1"/>
  <c r="AH85" i="1" s="1"/>
  <c r="AK85" i="1"/>
  <c r="AL85" i="1" s="1"/>
  <c r="AP85" i="1" l="1"/>
  <c r="AO85" i="1"/>
  <c r="AQ85" i="1" s="1"/>
</calcChain>
</file>

<file path=xl/sharedStrings.xml><?xml version="1.0" encoding="utf-8"?>
<sst xmlns="http://schemas.openxmlformats.org/spreadsheetml/2006/main" count="897" uniqueCount="88">
  <si>
    <t>buňka ve finan. rozvaze</t>
  </si>
  <si>
    <t>tis. Kč</t>
  </si>
  <si>
    <t>Kč</t>
  </si>
  <si>
    <t>abs. obj</t>
  </si>
  <si>
    <t>% nenár. sl/tarify</t>
  </si>
  <si>
    <t>mzd. inv.</t>
  </si>
  <si>
    <t>výp/mzd.i</t>
  </si>
  <si>
    <t>výsledná</t>
  </si>
  <si>
    <t>objekt</t>
  </si>
  <si>
    <t>nenár. sl.
po úpravě
krok C</t>
  </si>
  <si>
    <t>mzd.i</t>
  </si>
  <si>
    <t>PED</t>
  </si>
  <si>
    <t>NEPED</t>
  </si>
  <si>
    <t>KATEG. ZAM.</t>
  </si>
  <si>
    <t xml:space="preserve"> - nárok.sl</t>
  </si>
  <si>
    <t>dle P1-04</t>
  </si>
  <si>
    <t>okr</t>
  </si>
  <si>
    <t>tarify měsíčně
v tis. Kč</t>
  </si>
  <si>
    <t>v tis. Kč</t>
  </si>
  <si>
    <t>v Kč</t>
  </si>
  <si>
    <t>platy celkem
P1-04
součet P+N</t>
  </si>
  <si>
    <t>x</t>
  </si>
  <si>
    <t>normat.</t>
  </si>
  <si>
    <t>přímé 33353</t>
  </si>
  <si>
    <t>projednání</t>
  </si>
  <si>
    <t>specializ. příplatky
tis. Kč</t>
  </si>
  <si>
    <t>náhrady  platu
tis. Kč</t>
  </si>
  <si>
    <t>př. vedení a zastup.
 tis. Kč</t>
  </si>
  <si>
    <t>zvláštní přípl. 
  tis. Kč</t>
  </si>
  <si>
    <t>platové tarify 
tis. Kč</t>
  </si>
  <si>
    <t>odměny za přesp. hod. 
tis. Kč</t>
  </si>
  <si>
    <t>platy za přesčasy  tis. Kč</t>
  </si>
  <si>
    <t>ostatní přípl  tis. Kč</t>
  </si>
  <si>
    <t>osobní př.  tis. Kč</t>
  </si>
  <si>
    <t>pedag./neped.</t>
  </si>
  <si>
    <t>CELKEM pedagogové + neped.</t>
  </si>
  <si>
    <t xml:space="preserve">celkem  </t>
  </si>
  <si>
    <t>odměny  
tis. Kč</t>
  </si>
  <si>
    <t>mzd.inv</t>
  </si>
  <si>
    <t>krytí tar.</t>
  </si>
  <si>
    <t>právnická osoba vykonávající činnost školy, škol zařízení</t>
  </si>
  <si>
    <t>propočet na mzdovou</t>
  </si>
  <si>
    <r>
      <t xml:space="preserve">kalk. nárok. složky ročně
</t>
    </r>
    <r>
      <rPr>
        <b/>
        <sz val="9"/>
        <rFont val="Times New Roman CE"/>
        <charset val="238"/>
      </rPr>
      <t>vč PO</t>
    </r>
    <r>
      <rPr>
        <sz val="9"/>
        <rFont val="Times New Roman CE"/>
        <family val="1"/>
        <charset val="238"/>
      </rPr>
      <t xml:space="preserve"> v tis. Kč</t>
    </r>
  </si>
  <si>
    <t>nepokrytí
nár. celkem včetně PO</t>
  </si>
  <si>
    <t>platy P1-04
-ÚZ33353 (další progr.)</t>
  </si>
  <si>
    <t>zaměstnanci, úroveň odměňování - skutečnost v roce 2021, hrazeno ze stát. rozpočtu</t>
  </si>
  <si>
    <t>platy celkem 
r. 2021
tis.Kč</t>
  </si>
  <si>
    <r>
      <t xml:space="preserve">rozpočet </t>
    </r>
    <r>
      <rPr>
        <b/>
        <sz val="9"/>
        <rFont val="Times New Roman CE"/>
        <charset val="238"/>
      </rPr>
      <t>platy</t>
    </r>
    <r>
      <rPr>
        <sz val="9"/>
        <rFont val="Times New Roman CE"/>
        <family val="1"/>
        <charset val="238"/>
      </rPr>
      <t xml:space="preserve"> 
přímé 2021
ÚZ 33353</t>
    </r>
  </si>
  <si>
    <t>prům. měs. plat 2021</t>
  </si>
  <si>
    <t>pr.osob. přípl. 2021</t>
  </si>
  <si>
    <t>odměny
prům. 2021</t>
  </si>
  <si>
    <t>prům. nenár.sl.
2021</t>
  </si>
  <si>
    <t>1/2022</t>
  </si>
  <si>
    <t>zaměstnanci, prům.  platy 2022 v Kč</t>
  </si>
  <si>
    <r>
      <rPr>
        <b/>
        <sz val="9"/>
        <rFont val="Times New Roman CE"/>
        <charset val="238"/>
      </rPr>
      <t xml:space="preserve">oček. platy </t>
    </r>
    <r>
      <rPr>
        <sz val="9"/>
        <rFont val="Times New Roman CE"/>
        <charset val="238"/>
      </rPr>
      <t>objem</t>
    </r>
    <r>
      <rPr>
        <sz val="9"/>
        <rFont val="Times New Roman CE"/>
        <family val="1"/>
        <charset val="238"/>
      </rPr>
      <t xml:space="preserve">
</t>
    </r>
    <r>
      <rPr>
        <b/>
        <sz val="9"/>
        <rFont val="Times New Roman CE"/>
        <charset val="238"/>
      </rPr>
      <t>2022</t>
    </r>
    <r>
      <rPr>
        <sz val="9"/>
        <rFont val="Times New Roman CE"/>
        <family val="1"/>
        <charset val="238"/>
      </rPr>
      <t xml:space="preserve"> tis.Kč</t>
    </r>
  </si>
  <si>
    <t>návrh platy
norm. 2022
v tis. Kč</t>
  </si>
  <si>
    <t>Saldo podp. opatření 
1.-2.2022</t>
  </si>
  <si>
    <t>návrh -oček. 22
tis. Kč</t>
  </si>
  <si>
    <t>3/2022</t>
  </si>
  <si>
    <t>zaměstn.
objekt. 22
krok B</t>
  </si>
  <si>
    <t>návrh - oček. 22
krok B</t>
  </si>
  <si>
    <t>zm. nenár. sl.2021 Kč
krok B</t>
  </si>
  <si>
    <t>zm. nenár. sl. 2021 %
krok B</t>
  </si>
  <si>
    <r>
      <t>platy roč. úpr. 2022</t>
    </r>
    <r>
      <rPr>
        <b/>
        <i/>
        <sz val="9"/>
        <rFont val="Times New Roman CE"/>
        <charset val="238"/>
      </rPr>
      <t xml:space="preserve">
v tis. Kč</t>
    </r>
  </si>
  <si>
    <r>
      <t xml:space="preserve">platy 2022
roční obj. </t>
    </r>
    <r>
      <rPr>
        <b/>
        <sz val="9"/>
        <color rgb="FFFF0000"/>
        <rFont val="Times New Roman CE"/>
        <charset val="238"/>
      </rPr>
      <t>bez podp.op.</t>
    </r>
  </si>
  <si>
    <t>nenár. sl.
vyplacené v  r. 2021</t>
  </si>
  <si>
    <t>mzdové podklady 1/2022</t>
  </si>
  <si>
    <t>inventuru 1. 2022</t>
  </si>
  <si>
    <t>př. poč. zam. 2021 ze stát. r.</t>
  </si>
  <si>
    <t>př. poč. zam. 2021 z ESF</t>
  </si>
  <si>
    <t>změna tar. 1.2022</t>
  </si>
  <si>
    <t>dopočtený prům. měs. plat 2022 Kč</t>
  </si>
  <si>
    <t>zm. nenár. sl. 21 Kč
krok A</t>
  </si>
  <si>
    <t>zm. nenár. sl. 2021 %
krok A</t>
  </si>
  <si>
    <t>vývoj oproti r. 2020</t>
  </si>
  <si>
    <t>prům. nenár. sl. r. 2020</t>
  </si>
  <si>
    <t>podíl prům nenár. sl 2021/2020</t>
  </si>
  <si>
    <t>oč. pr.př.p. zam. 22 vč. Podp Op</t>
  </si>
  <si>
    <t>pro skut. Úv.</t>
  </si>
  <si>
    <t>ESF+Progr</t>
  </si>
  <si>
    <t>nenár.2021</t>
  </si>
  <si>
    <t>kalkulace a vybilancování meziročního dopadu rozpisu rozpočtu pro rok 2022</t>
  </si>
  <si>
    <t>kalkulovaná 
nárok. složka 22</t>
  </si>
  <si>
    <t>úroveň nenár. sl. r.
2022</t>
  </si>
  <si>
    <t>úprava nen. složek
krok C</t>
  </si>
  <si>
    <t>zm. nenár. sl. 21 %
krok C</t>
  </si>
  <si>
    <t>podíl nenár. sl. 22/21</t>
  </si>
  <si>
    <t>porovnání na požadavky org. - 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</si>
</sst>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00"/>
    <numFmt numFmtId="166" formatCode="0.0%"/>
    <numFmt numFmtId="167" formatCode="#,##0.000"/>
    <numFmt numFmtId="168" formatCode="#,##0.0"/>
    <numFmt numFmtId="169" formatCode="0.0000"/>
    <numFmt numFmtId="170" formatCode="#,##0.0000"/>
  </numFmts>
  <fonts count="30" x14ac:knownFonts="1">
    <font>
      <sz val="10"/>
      <name val="Arial CE"/>
      <charset val="238"/>
    </font>
    <font>
      <sz val="10"/>
      <name val="Arial CE"/>
      <charset val="238"/>
    </font>
    <font>
      <sz val="10"/>
      <name val="Times New Roman CE"/>
      <family val="1"/>
      <charset val="238"/>
    </font>
    <font>
      <b/>
      <sz val="10"/>
      <name val="Arial CE"/>
      <family val="2"/>
      <charset val="238"/>
    </font>
    <font>
      <i/>
      <sz val="10"/>
      <name val="Times New Roman CE"/>
      <family val="1"/>
      <charset val="238"/>
    </font>
    <font>
      <i/>
      <sz val="10"/>
      <name val="Times New Roman CE"/>
      <charset val="238"/>
    </font>
    <font>
      <sz val="9"/>
      <name val="Times New Roman CE"/>
      <family val="1"/>
      <charset val="238"/>
    </font>
    <font>
      <sz val="10"/>
      <name val="Arial CE"/>
      <family val="2"/>
      <charset val="238"/>
    </font>
    <font>
      <b/>
      <i/>
      <sz val="10"/>
      <name val="Times New Roman CE"/>
      <family val="1"/>
      <charset val="238"/>
    </font>
    <font>
      <b/>
      <sz val="10"/>
      <name val="Arial CE"/>
      <charset val="238"/>
    </font>
    <font>
      <sz val="9"/>
      <name val="Arial CE"/>
      <charset val="238"/>
    </font>
    <font>
      <b/>
      <sz val="9"/>
      <name val="Times New Roman CE"/>
      <family val="1"/>
      <charset val="238"/>
    </font>
    <font>
      <b/>
      <sz val="9"/>
      <name val="Times New Roman CE"/>
      <charset val="238"/>
    </font>
    <font>
      <b/>
      <sz val="10"/>
      <name val="Times New Roman CE"/>
      <charset val="238"/>
    </font>
    <font>
      <sz val="8"/>
      <name val="Times New Roman CE"/>
      <family val="1"/>
      <charset val="238"/>
    </font>
    <font>
      <b/>
      <sz val="9"/>
      <name val="Arial CE"/>
      <charset val="238"/>
    </font>
    <font>
      <sz val="9"/>
      <name val="Times New Roman CE"/>
      <charset val="238"/>
    </font>
    <font>
      <sz val="10"/>
      <name val="Arial CE"/>
    </font>
    <font>
      <sz val="10"/>
      <color rgb="FFFF0000"/>
      <name val="Arial CE"/>
      <charset val="238"/>
    </font>
    <font>
      <sz val="9"/>
      <color theme="1"/>
      <name val="Arial CE"/>
      <charset val="238"/>
    </font>
    <font>
      <sz val="8"/>
      <name val="Arial CE"/>
      <charset val="238"/>
    </font>
    <font>
      <sz val="10"/>
      <color theme="1"/>
      <name val="Arial CE"/>
      <charset val="238"/>
    </font>
    <font>
      <b/>
      <i/>
      <sz val="9"/>
      <name val="Times New Roman CE"/>
      <charset val="238"/>
    </font>
    <font>
      <sz val="9"/>
      <color theme="1"/>
      <name val="Times New Roman CE"/>
      <family val="1"/>
      <charset val="238"/>
    </font>
    <font>
      <sz val="9"/>
      <name val="Times New Roman"/>
      <family val="1"/>
      <charset val="238"/>
    </font>
    <font>
      <sz val="10"/>
      <name val="Times New Roman CE"/>
      <charset val="238"/>
    </font>
    <font>
      <i/>
      <sz val="10"/>
      <color theme="9" tint="-0.249977111117893"/>
      <name val="Times New Roman CE"/>
      <family val="1"/>
      <charset val="238"/>
    </font>
    <font>
      <i/>
      <sz val="9"/>
      <color theme="1"/>
      <name val="Times New Roman CE"/>
      <family val="1"/>
      <charset val="238"/>
    </font>
    <font>
      <b/>
      <sz val="9"/>
      <color rgb="FFFF0000"/>
      <name val="Times New Roman CE"/>
      <charset val="238"/>
    </font>
    <font>
      <sz val="11"/>
      <color theme="1"/>
      <name val="Arial"/>
      <family val="2"/>
      <charset val="238"/>
    </font>
  </fonts>
  <fills count="17">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C000"/>
        <bgColor indexed="64"/>
      </patternFill>
    </fill>
    <fill>
      <patternFill patternType="solid">
        <fgColor rgb="FF99FFCC"/>
        <bgColor indexed="64"/>
      </patternFill>
    </fill>
    <fill>
      <patternFill patternType="solid">
        <fgColor theme="6" tint="0.39997558519241921"/>
        <bgColor indexed="64"/>
      </patternFill>
    </fill>
    <fill>
      <patternFill patternType="solid">
        <fgColor rgb="FFFFFF99"/>
        <bgColor indexed="64"/>
      </patternFill>
    </fill>
    <fill>
      <patternFill patternType="solid">
        <fgColor theme="5" tint="0.79998168889431442"/>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style="thin">
        <color indexed="64"/>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ck">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ck">
        <color indexed="64"/>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73">
    <xf numFmtId="0" fontId="0" fillId="0" borderId="0" xfId="0"/>
    <xf numFmtId="0" fontId="2" fillId="0" borderId="0" xfId="0" applyFont="1"/>
    <xf numFmtId="0" fontId="4" fillId="0" borderId="1" xfId="0" applyFont="1" applyBorder="1" applyAlignment="1">
      <alignment horizontal="center"/>
    </xf>
    <xf numFmtId="1" fontId="0" fillId="0" borderId="1" xfId="0" applyNumberFormat="1" applyBorder="1"/>
    <xf numFmtId="1" fontId="0" fillId="2" borderId="1" xfId="0" applyNumberFormat="1" applyFill="1" applyBorder="1"/>
    <xf numFmtId="166" fontId="0" fillId="2" borderId="1" xfId="0" applyNumberFormat="1" applyFill="1" applyBorder="1"/>
    <xf numFmtId="166" fontId="0" fillId="2" borderId="1" xfId="1" applyNumberFormat="1" applyFont="1" applyFill="1" applyBorder="1"/>
    <xf numFmtId="0" fontId="4" fillId="0" borderId="3" xfId="0" applyFont="1" applyBorder="1" applyAlignment="1">
      <alignment horizontal="center"/>
    </xf>
    <xf numFmtId="0" fontId="4" fillId="0" borderId="2" xfId="0" applyFont="1" applyBorder="1" applyAlignment="1">
      <alignment horizontal="right"/>
    </xf>
    <xf numFmtId="164" fontId="0" fillId="2" borderId="6" xfId="0" applyNumberFormat="1" applyFill="1" applyBorder="1"/>
    <xf numFmtId="0" fontId="4" fillId="0" borderId="7" xfId="0" applyFont="1" applyBorder="1"/>
    <xf numFmtId="0" fontId="8" fillId="0" borderId="1" xfId="0" applyFont="1" applyBorder="1" applyAlignment="1">
      <alignment horizontal="center"/>
    </xf>
    <xf numFmtId="0" fontId="0" fillId="0" borderId="0" xfId="0" applyAlignment="1">
      <alignment horizontal="center" vertical="center"/>
    </xf>
    <xf numFmtId="0" fontId="2" fillId="0" borderId="0" xfId="0" applyFont="1" applyAlignment="1">
      <alignment horizontal="center" vertical="center"/>
    </xf>
    <xf numFmtId="166" fontId="0" fillId="2" borderId="4" xfId="1" applyNumberFormat="1" applyFont="1" applyFill="1" applyBorder="1"/>
    <xf numFmtId="16" fontId="4" fillId="0" borderId="10" xfId="0" applyNumberFormat="1" applyFont="1" applyBorder="1" applyAlignment="1">
      <alignment horizontal="center"/>
    </xf>
    <xf numFmtId="164" fontId="0" fillId="2" borderId="5" xfId="0" applyNumberFormat="1" applyFill="1" applyBorder="1"/>
    <xf numFmtId="9" fontId="0" fillId="2" borderId="4" xfId="1" applyNumberFormat="1" applyFont="1" applyFill="1" applyBorder="1"/>
    <xf numFmtId="168" fontId="0" fillId="0" borderId="0" xfId="0" applyNumberFormat="1"/>
    <xf numFmtId="168" fontId="4" fillId="4" borderId="11" xfId="0" applyNumberFormat="1" applyFont="1" applyFill="1" applyBorder="1" applyAlignment="1">
      <alignment horizontal="center"/>
    </xf>
    <xf numFmtId="0" fontId="6" fillId="0" borderId="4" xfId="0" applyFont="1" applyBorder="1" applyAlignment="1">
      <alignment horizontal="center" wrapText="1"/>
    </xf>
    <xf numFmtId="0" fontId="10" fillId="0" borderId="0" xfId="0" applyFont="1"/>
    <xf numFmtId="0" fontId="0" fillId="0" borderId="0" xfId="0" applyFill="1"/>
    <xf numFmtId="0" fontId="6" fillId="0" borderId="0" xfId="0" applyFont="1" applyAlignment="1">
      <alignment horizontal="center" vertical="center" wrapText="1"/>
    </xf>
    <xf numFmtId="0" fontId="6" fillId="0" borderId="2" xfId="0" applyFont="1" applyBorder="1" applyAlignment="1">
      <alignment horizontal="center" wrapText="1"/>
    </xf>
    <xf numFmtId="0" fontId="6" fillId="0" borderId="1" xfId="0" applyFont="1" applyBorder="1" applyAlignment="1">
      <alignment horizontal="center" wrapText="1"/>
    </xf>
    <xf numFmtId="0" fontId="6" fillId="5" borderId="1" xfId="0" applyFont="1" applyFill="1" applyBorder="1" applyAlignment="1">
      <alignment horizontal="center" wrapText="1"/>
    </xf>
    <xf numFmtId="0" fontId="6" fillId="6" borderId="1" xfId="0" applyFont="1" applyFill="1" applyBorder="1" applyAlignment="1">
      <alignment horizontal="center" wrapText="1"/>
    </xf>
    <xf numFmtId="0" fontId="6" fillId="0" borderId="5" xfId="0" applyFont="1" applyBorder="1" applyAlignment="1">
      <alignment horizontal="center" wrapText="1"/>
    </xf>
    <xf numFmtId="168" fontId="6" fillId="4" borderId="15" xfId="0" applyNumberFormat="1" applyFont="1" applyFill="1" applyBorder="1" applyAlignment="1">
      <alignment horizontal="center" wrapText="1"/>
    </xf>
    <xf numFmtId="0" fontId="6" fillId="0" borderId="0" xfId="0" applyFont="1" applyAlignment="1">
      <alignment horizontal="center" wrapText="1"/>
    </xf>
    <xf numFmtId="168" fontId="4" fillId="3" borderId="20" xfId="0" applyNumberFormat="1" applyFont="1" applyFill="1" applyBorder="1" applyAlignment="1">
      <alignment horizontal="center"/>
    </xf>
    <xf numFmtId="0" fontId="2" fillId="7" borderId="22" xfId="0" applyFont="1" applyFill="1" applyBorder="1" applyAlignment="1">
      <alignment horizontal="center" wrapText="1"/>
    </xf>
    <xf numFmtId="0" fontId="5" fillId="0" borderId="21" xfId="0" applyFont="1" applyBorder="1" applyAlignment="1">
      <alignment horizontal="center"/>
    </xf>
    <xf numFmtId="168" fontId="0" fillId="0" borderId="0" xfId="0" applyNumberFormat="1" applyFill="1"/>
    <xf numFmtId="0" fontId="10" fillId="0" borderId="0" xfId="0" applyFont="1" applyAlignment="1">
      <alignment horizontal="center" vertical="center"/>
    </xf>
    <xf numFmtId="168" fontId="9" fillId="3" borderId="1" xfId="0" applyNumberFormat="1" applyFont="1" applyFill="1" applyBorder="1"/>
    <xf numFmtId="0" fontId="7" fillId="0" borderId="0" xfId="0" applyFont="1" applyFill="1" applyBorder="1"/>
    <xf numFmtId="168" fontId="0" fillId="4" borderId="0" xfId="0" applyNumberFormat="1" applyFill="1"/>
    <xf numFmtId="1" fontId="10" fillId="0" borderId="26" xfId="0" applyNumberFormat="1" applyFont="1" applyBorder="1"/>
    <xf numFmtId="164" fontId="10" fillId="2" borderId="30" xfId="0" applyNumberFormat="1" applyFont="1" applyFill="1" applyBorder="1"/>
    <xf numFmtId="9" fontId="10" fillId="2" borderId="38" xfId="1" applyNumberFormat="1" applyFont="1" applyFill="1" applyBorder="1"/>
    <xf numFmtId="1" fontId="10" fillId="0" borderId="23" xfId="0" applyNumberFormat="1" applyFont="1" applyBorder="1"/>
    <xf numFmtId="164" fontId="10" fillId="2" borderId="12" xfId="0" applyNumberFormat="1" applyFont="1" applyFill="1" applyBorder="1"/>
    <xf numFmtId="9" fontId="10" fillId="2" borderId="14" xfId="1" applyNumberFormat="1" applyFont="1" applyFill="1" applyBorder="1"/>
    <xf numFmtId="0" fontId="0" fillId="0" borderId="0" xfId="0" applyAlignment="1">
      <alignment horizontal="center"/>
    </xf>
    <xf numFmtId="0" fontId="0" fillId="0" borderId="0" xfId="0" applyAlignment="1"/>
    <xf numFmtId="1" fontId="4" fillId="0" borderId="1" xfId="0" applyNumberFormat="1" applyFont="1" applyBorder="1" applyAlignment="1">
      <alignment horizontal="center"/>
    </xf>
    <xf numFmtId="1" fontId="0" fillId="0" borderId="0" xfId="0" applyNumberFormat="1"/>
    <xf numFmtId="1" fontId="10" fillId="0" borderId="36" xfId="0" applyNumberFormat="1" applyFont="1" applyBorder="1"/>
    <xf numFmtId="164" fontId="10" fillId="2" borderId="35" xfId="0" applyNumberFormat="1" applyFont="1" applyFill="1" applyBorder="1"/>
    <xf numFmtId="9" fontId="10" fillId="2" borderId="37" xfId="1" applyNumberFormat="1" applyFont="1" applyFill="1" applyBorder="1"/>
    <xf numFmtId="1" fontId="10" fillId="0" borderId="24" xfId="0" applyNumberFormat="1" applyFont="1" applyBorder="1"/>
    <xf numFmtId="164" fontId="10" fillId="2" borderId="57" xfId="0" applyNumberFormat="1" applyFont="1" applyFill="1" applyBorder="1"/>
    <xf numFmtId="9" fontId="10" fillId="2" borderId="10" xfId="1" applyNumberFormat="1" applyFont="1" applyFill="1" applyBorder="1"/>
    <xf numFmtId="1" fontId="10" fillId="0" borderId="63" xfId="0" applyNumberFormat="1" applyFont="1" applyBorder="1"/>
    <xf numFmtId="164" fontId="10" fillId="2" borderId="61" xfId="0" applyNumberFormat="1" applyFont="1" applyFill="1" applyBorder="1"/>
    <xf numFmtId="9" fontId="10" fillId="2" borderId="67" xfId="1" applyNumberFormat="1" applyFont="1" applyFill="1" applyBorder="1"/>
    <xf numFmtId="164" fontId="0" fillId="2" borderId="48" xfId="0" applyNumberFormat="1" applyFill="1" applyBorder="1"/>
    <xf numFmtId="9" fontId="0" fillId="2" borderId="50" xfId="1" applyNumberFormat="1" applyFont="1" applyFill="1" applyBorder="1"/>
    <xf numFmtId="1" fontId="0" fillId="0" borderId="63" xfId="0" applyNumberFormat="1" applyBorder="1"/>
    <xf numFmtId="164" fontId="0" fillId="2" borderId="61" xfId="0" applyNumberFormat="1" applyFill="1" applyBorder="1"/>
    <xf numFmtId="9" fontId="0" fillId="2" borderId="67" xfId="1" applyNumberFormat="1" applyFont="1" applyFill="1" applyBorder="1"/>
    <xf numFmtId="166" fontId="0" fillId="2" borderId="67" xfId="1" applyNumberFormat="1" applyFont="1" applyFill="1" applyBorder="1"/>
    <xf numFmtId="168" fontId="9" fillId="3" borderId="63" xfId="0" applyNumberFormat="1" applyFont="1" applyFill="1" applyBorder="1"/>
    <xf numFmtId="1" fontId="0" fillId="0" borderId="26" xfId="0" applyNumberFormat="1" applyBorder="1"/>
    <xf numFmtId="164" fontId="0" fillId="2" borderId="30" xfId="0" applyNumberFormat="1" applyFill="1" applyBorder="1"/>
    <xf numFmtId="9" fontId="0" fillId="2" borderId="38" xfId="1" applyNumberFormat="1" applyFont="1" applyFill="1" applyBorder="1"/>
    <xf numFmtId="0" fontId="0" fillId="0" borderId="55" xfId="0" applyBorder="1"/>
    <xf numFmtId="167" fontId="0" fillId="0" borderId="30" xfId="0" applyNumberFormat="1" applyFill="1" applyBorder="1"/>
    <xf numFmtId="167" fontId="0" fillId="0" borderId="61" xfId="0" applyNumberFormat="1" applyFill="1" applyBorder="1"/>
    <xf numFmtId="168" fontId="0" fillId="7" borderId="0" xfId="0" applyNumberFormat="1" applyFill="1"/>
    <xf numFmtId="0" fontId="4" fillId="4" borderId="20" xfId="0" applyFont="1" applyFill="1" applyBorder="1" applyAlignment="1">
      <alignment horizontal="center"/>
    </xf>
    <xf numFmtId="168" fontId="4" fillId="0" borderId="6" xfId="0" applyNumberFormat="1" applyFont="1" applyBorder="1" applyAlignment="1">
      <alignment horizontal="center"/>
    </xf>
    <xf numFmtId="168" fontId="0" fillId="2" borderId="6" xfId="0" applyNumberFormat="1" applyFill="1" applyBorder="1"/>
    <xf numFmtId="168" fontId="8" fillId="3" borderId="1" xfId="0" applyNumberFormat="1" applyFont="1" applyFill="1" applyBorder="1" applyAlignment="1">
      <alignment horizontal="center"/>
    </xf>
    <xf numFmtId="1" fontId="10" fillId="10" borderId="58" xfId="0" applyNumberFormat="1" applyFont="1" applyFill="1" applyBorder="1"/>
    <xf numFmtId="1" fontId="10" fillId="10" borderId="13" xfId="0" applyNumberFormat="1" applyFont="1" applyFill="1" applyBorder="1"/>
    <xf numFmtId="1" fontId="10" fillId="10" borderId="62" xfId="0" applyNumberFormat="1" applyFont="1" applyFill="1" applyBorder="1"/>
    <xf numFmtId="1" fontId="10" fillId="10" borderId="31" xfId="0" applyNumberFormat="1" applyFont="1" applyFill="1" applyBorder="1"/>
    <xf numFmtId="168" fontId="6" fillId="4" borderId="16" xfId="0" applyNumberFormat="1" applyFont="1" applyFill="1" applyBorder="1" applyAlignment="1">
      <alignment horizontal="center" wrapText="1"/>
    </xf>
    <xf numFmtId="168" fontId="4" fillId="4" borderId="8" xfId="0" applyNumberFormat="1" applyFont="1" applyFill="1" applyBorder="1" applyAlignment="1">
      <alignment horizontal="center"/>
    </xf>
    <xf numFmtId="0" fontId="0" fillId="0" borderId="26" xfId="0" applyFill="1" applyBorder="1" applyAlignment="1">
      <alignment horizontal="center" vertical="center"/>
    </xf>
    <xf numFmtId="0" fontId="0" fillId="0" borderId="63" xfId="0" applyFill="1" applyBorder="1" applyAlignment="1">
      <alignment horizontal="center" vertical="center"/>
    </xf>
    <xf numFmtId="1" fontId="6" fillId="12" borderId="54" xfId="0" applyNumberFormat="1" applyFont="1" applyFill="1" applyBorder="1"/>
    <xf numFmtId="1" fontId="6" fillId="12" borderId="1" xfId="0" applyNumberFormat="1" applyFont="1" applyFill="1" applyBorder="1" applyAlignment="1">
      <alignment horizontal="center" wrapText="1"/>
    </xf>
    <xf numFmtId="168" fontId="16" fillId="0" borderId="6" xfId="0" applyNumberFormat="1" applyFont="1" applyBorder="1" applyAlignment="1">
      <alignment horizontal="center" wrapText="1"/>
    </xf>
    <xf numFmtId="0" fontId="6" fillId="4" borderId="19" xfId="0" applyFont="1" applyFill="1" applyBorder="1" applyAlignment="1">
      <alignment horizontal="center" vertical="center" wrapText="1"/>
    </xf>
    <xf numFmtId="165" fontId="0" fillId="0" borderId="20" xfId="0" applyNumberFormat="1" applyBorder="1"/>
    <xf numFmtId="165" fontId="0" fillId="0" borderId="60" xfId="0" applyNumberFormat="1" applyBorder="1"/>
    <xf numFmtId="0" fontId="6" fillId="8" borderId="56" xfId="0" applyFont="1" applyFill="1" applyBorder="1" applyAlignment="1">
      <alignment horizontal="left" vertical="center" wrapText="1"/>
    </xf>
    <xf numFmtId="0" fontId="6" fillId="8" borderId="68" xfId="0" applyFont="1" applyFill="1" applyBorder="1" applyAlignment="1">
      <alignment horizontal="left" vertical="center" wrapText="1"/>
    </xf>
    <xf numFmtId="167" fontId="0" fillId="8" borderId="0" xfId="0" applyNumberFormat="1" applyFill="1"/>
    <xf numFmtId="167" fontId="0" fillId="0" borderId="0" xfId="0" applyNumberFormat="1" applyFill="1"/>
    <xf numFmtId="167" fontId="14" fillId="0" borderId="14" xfId="0" applyNumberFormat="1" applyFont="1" applyBorder="1" applyAlignment="1">
      <alignment horizontal="center" wrapText="1"/>
    </xf>
    <xf numFmtId="167" fontId="4" fillId="0" borderId="4" xfId="0" applyNumberFormat="1" applyFont="1" applyBorder="1" applyAlignment="1">
      <alignment horizontal="center"/>
    </xf>
    <xf numFmtId="167" fontId="0" fillId="2" borderId="4" xfId="0" applyNumberFormat="1" applyFill="1" applyBorder="1"/>
    <xf numFmtId="167" fontId="0" fillId="2" borderId="67" xfId="0" applyNumberFormat="1" applyFill="1" applyBorder="1"/>
    <xf numFmtId="167" fontId="0" fillId="2" borderId="38" xfId="0" applyNumberFormat="1" applyFill="1" applyBorder="1"/>
    <xf numFmtId="167" fontId="0" fillId="2" borderId="14" xfId="0" applyNumberFormat="1" applyFill="1" applyBorder="1"/>
    <xf numFmtId="167" fontId="0" fillId="2" borderId="50" xfId="0" applyNumberFormat="1" applyFill="1" applyBorder="1"/>
    <xf numFmtId="167" fontId="0" fillId="10" borderId="4" xfId="0" applyNumberFormat="1" applyFill="1" applyBorder="1"/>
    <xf numFmtId="167" fontId="0" fillId="10" borderId="67" xfId="0" applyNumberFormat="1" applyFill="1" applyBorder="1"/>
    <xf numFmtId="167" fontId="0" fillId="0" borderId="0" xfId="0" applyNumberFormat="1"/>
    <xf numFmtId="167" fontId="0" fillId="7" borderId="0" xfId="0" applyNumberFormat="1" applyFill="1"/>
    <xf numFmtId="167" fontId="6" fillId="3" borderId="13" xfId="0" applyNumberFormat="1" applyFont="1" applyFill="1" applyBorder="1" applyAlignment="1">
      <alignment horizontal="center" vertical="center" wrapText="1"/>
    </xf>
    <xf numFmtId="167" fontId="4" fillId="3" borderId="3" xfId="0" applyNumberFormat="1" applyFont="1" applyFill="1" applyBorder="1" applyAlignment="1">
      <alignment horizontal="center"/>
    </xf>
    <xf numFmtId="167" fontId="0" fillId="0" borderId="5" xfId="0" applyNumberFormat="1" applyFill="1" applyBorder="1"/>
    <xf numFmtId="167" fontId="0" fillId="0" borderId="3" xfId="0" applyNumberFormat="1" applyFill="1" applyBorder="1"/>
    <xf numFmtId="167" fontId="0" fillId="0" borderId="62" xfId="0" applyNumberFormat="1" applyFill="1" applyBorder="1"/>
    <xf numFmtId="167" fontId="0" fillId="0" borderId="31" xfId="0" applyNumberFormat="1" applyFill="1" applyBorder="1"/>
    <xf numFmtId="167" fontId="0" fillId="0" borderId="13" xfId="0" applyNumberFormat="1" applyFill="1" applyBorder="1"/>
    <xf numFmtId="167" fontId="0" fillId="0" borderId="49" xfId="0" applyNumberFormat="1" applyFill="1" applyBorder="1"/>
    <xf numFmtId="167" fontId="10" fillId="0" borderId="30" xfId="0" applyNumberFormat="1" applyFont="1" applyFill="1" applyBorder="1"/>
    <xf numFmtId="167" fontId="10" fillId="0" borderId="57" xfId="0" applyNumberFormat="1" applyFont="1" applyFill="1" applyBorder="1"/>
    <xf numFmtId="167" fontId="10" fillId="0" borderId="12" xfId="0" applyNumberFormat="1" applyFont="1" applyFill="1" applyBorder="1"/>
    <xf numFmtId="167" fontId="10" fillId="0" borderId="61" xfId="0" applyNumberFormat="1" applyFont="1" applyFill="1" applyBorder="1"/>
    <xf numFmtId="167" fontId="0" fillId="0" borderId="23" xfId="0" applyNumberFormat="1" applyFill="1" applyBorder="1"/>
    <xf numFmtId="167" fontId="0" fillId="0" borderId="63" xfId="0" applyNumberFormat="1" applyFill="1" applyBorder="1"/>
    <xf numFmtId="1" fontId="0" fillId="0" borderId="26" xfId="0" applyNumberFormat="1" applyFont="1" applyFill="1" applyBorder="1"/>
    <xf numFmtId="167" fontId="10" fillId="0" borderId="23" xfId="0" applyNumberFormat="1" applyFont="1" applyFill="1" applyBorder="1"/>
    <xf numFmtId="167" fontId="10" fillId="0" borderId="63" xfId="0" applyNumberFormat="1" applyFont="1" applyFill="1" applyBorder="1"/>
    <xf numFmtId="167" fontId="4" fillId="8" borderId="45" xfId="0" applyNumberFormat="1" applyFont="1" applyFill="1" applyBorder="1" applyAlignment="1">
      <alignment horizontal="center"/>
    </xf>
    <xf numFmtId="167" fontId="0" fillId="10" borderId="53" xfId="0" applyNumberFormat="1" applyFill="1" applyBorder="1"/>
    <xf numFmtId="167" fontId="0" fillId="10" borderId="19" xfId="0" applyNumberFormat="1" applyFont="1" applyFill="1" applyBorder="1"/>
    <xf numFmtId="167" fontId="0" fillId="10" borderId="19" xfId="0" applyNumberFormat="1" applyFill="1" applyBorder="1"/>
    <xf numFmtId="167" fontId="10" fillId="10" borderId="9" xfId="0" applyNumberFormat="1" applyFont="1" applyFill="1" applyBorder="1"/>
    <xf numFmtId="1" fontId="0" fillId="10" borderId="3" xfId="0" applyNumberFormat="1" applyFill="1" applyBorder="1"/>
    <xf numFmtId="1" fontId="0" fillId="10" borderId="1" xfId="0" applyNumberFormat="1" applyFill="1" applyBorder="1"/>
    <xf numFmtId="167" fontId="10" fillId="10" borderId="47" xfId="0" applyNumberFormat="1" applyFont="1" applyFill="1" applyBorder="1"/>
    <xf numFmtId="1" fontId="10" fillId="10" borderId="49" xfId="0" applyNumberFormat="1" applyFont="1" applyFill="1" applyBorder="1"/>
    <xf numFmtId="1" fontId="10" fillId="10" borderId="66" xfId="0" applyNumberFormat="1" applyFont="1" applyFill="1" applyBorder="1"/>
    <xf numFmtId="1" fontId="10" fillId="10" borderId="36" xfId="0" applyNumberFormat="1" applyFont="1" applyFill="1" applyBorder="1"/>
    <xf numFmtId="1" fontId="10" fillId="10" borderId="26" xfId="0" applyNumberFormat="1" applyFont="1" applyFill="1" applyBorder="1"/>
    <xf numFmtId="1" fontId="10" fillId="10" borderId="24" xfId="0" applyNumberFormat="1" applyFont="1" applyFill="1" applyBorder="1"/>
    <xf numFmtId="1" fontId="10" fillId="10" borderId="23" xfId="0" applyNumberFormat="1" applyFont="1" applyFill="1" applyBorder="1"/>
    <xf numFmtId="1" fontId="10" fillId="10" borderId="63" xfId="0" applyNumberFormat="1" applyFont="1" applyFill="1" applyBorder="1"/>
    <xf numFmtId="167" fontId="10" fillId="10" borderId="45" xfId="0" applyNumberFormat="1" applyFont="1" applyFill="1" applyBorder="1"/>
    <xf numFmtId="1" fontId="19" fillId="10" borderId="24" xfId="0" applyNumberFormat="1" applyFont="1" applyFill="1" applyBorder="1"/>
    <xf numFmtId="1" fontId="19" fillId="10" borderId="26" xfId="0" applyNumberFormat="1" applyFont="1" applyFill="1" applyBorder="1"/>
    <xf numFmtId="1" fontId="19" fillId="10" borderId="23" xfId="0" applyNumberFormat="1" applyFont="1" applyFill="1" applyBorder="1"/>
    <xf numFmtId="1" fontId="19" fillId="10" borderId="63" xfId="0" applyNumberFormat="1" applyFont="1" applyFill="1" applyBorder="1"/>
    <xf numFmtId="1" fontId="20" fillId="0" borderId="67" xfId="0" applyNumberFormat="1" applyFont="1" applyFill="1" applyBorder="1" applyAlignment="1">
      <alignment horizontal="center"/>
    </xf>
    <xf numFmtId="0" fontId="6" fillId="0" borderId="54" xfId="0" applyFont="1" applyBorder="1" applyAlignment="1">
      <alignment horizontal="center" vertical="center" wrapText="1"/>
    </xf>
    <xf numFmtId="0" fontId="4" fillId="0" borderId="2" xfId="0" applyFont="1" applyBorder="1" applyAlignment="1">
      <alignment horizontal="center"/>
    </xf>
    <xf numFmtId="1" fontId="0" fillId="10" borderId="63" xfId="0" applyNumberFormat="1" applyFont="1" applyFill="1" applyBorder="1"/>
    <xf numFmtId="1" fontId="0" fillId="10" borderId="26" xfId="0" applyNumberFormat="1" applyFont="1" applyFill="1" applyBorder="1"/>
    <xf numFmtId="1" fontId="0" fillId="10" borderId="23" xfId="0" applyNumberFormat="1" applyFont="1" applyFill="1" applyBorder="1"/>
    <xf numFmtId="1" fontId="0" fillId="10" borderId="1" xfId="0" applyNumberFormat="1" applyFont="1" applyFill="1" applyBorder="1"/>
    <xf numFmtId="1" fontId="0" fillId="10" borderId="46" xfId="0" applyNumberFormat="1" applyFont="1" applyFill="1" applyBorder="1"/>
    <xf numFmtId="1" fontId="21" fillId="10" borderId="63" xfId="0" applyNumberFormat="1" applyFont="1" applyFill="1" applyBorder="1"/>
    <xf numFmtId="1" fontId="21" fillId="10" borderId="26" xfId="0" applyNumberFormat="1" applyFont="1" applyFill="1" applyBorder="1"/>
    <xf numFmtId="1" fontId="21" fillId="10" borderId="23" xfId="0" applyNumberFormat="1" applyFont="1" applyFill="1" applyBorder="1"/>
    <xf numFmtId="1" fontId="21" fillId="10" borderId="1" xfId="0" applyNumberFormat="1" applyFont="1" applyFill="1" applyBorder="1"/>
    <xf numFmtId="1" fontId="21" fillId="10" borderId="46" xfId="0" applyNumberFormat="1" applyFont="1" applyFill="1" applyBorder="1"/>
    <xf numFmtId="1" fontId="19" fillId="10" borderId="36" xfId="0" applyNumberFormat="1" applyFont="1" applyFill="1" applyBorder="1"/>
    <xf numFmtId="0" fontId="21" fillId="0" borderId="0" xfId="0" applyFont="1"/>
    <xf numFmtId="1" fontId="0" fillId="10" borderId="62" xfId="0" applyNumberFormat="1" applyFont="1" applyFill="1" applyBorder="1"/>
    <xf numFmtId="1" fontId="0" fillId="10" borderId="31" xfId="0" applyNumberFormat="1" applyFont="1" applyFill="1" applyBorder="1"/>
    <xf numFmtId="1" fontId="0" fillId="10" borderId="13" xfId="0" applyNumberFormat="1" applyFont="1" applyFill="1" applyBorder="1"/>
    <xf numFmtId="1" fontId="0" fillId="10" borderId="3" xfId="0" applyNumberFormat="1" applyFont="1" applyFill="1" applyBorder="1"/>
    <xf numFmtId="1" fontId="0" fillId="10" borderId="49" xfId="0" applyNumberFormat="1" applyFont="1" applyFill="1" applyBorder="1"/>
    <xf numFmtId="0" fontId="6" fillId="0" borderId="14" xfId="0" applyFont="1" applyBorder="1" applyAlignment="1">
      <alignment horizontal="center" wrapText="1"/>
    </xf>
    <xf numFmtId="0" fontId="4" fillId="0" borderId="4" xfId="0" applyFont="1" applyBorder="1" applyAlignment="1">
      <alignment horizontal="center"/>
    </xf>
    <xf numFmtId="167" fontId="6" fillId="8" borderId="14" xfId="0" applyNumberFormat="1" applyFont="1" applyFill="1" applyBorder="1" applyAlignment="1">
      <alignment horizontal="center" wrapText="1"/>
    </xf>
    <xf numFmtId="168" fontId="20" fillId="0" borderId="68" xfId="0" applyNumberFormat="1" applyFont="1" applyFill="1" applyBorder="1" applyAlignment="1">
      <alignment horizontal="center"/>
    </xf>
    <xf numFmtId="164" fontId="20" fillId="0" borderId="62" xfId="0" applyNumberFormat="1" applyFont="1" applyFill="1" applyBorder="1" applyAlignment="1">
      <alignment horizontal="center"/>
    </xf>
    <xf numFmtId="1" fontId="20" fillId="0" borderId="63" xfId="0" applyNumberFormat="1" applyFont="1" applyFill="1" applyBorder="1" applyAlignment="1">
      <alignment horizontal="center"/>
    </xf>
    <xf numFmtId="166" fontId="20" fillId="0" borderId="63" xfId="0" applyNumberFormat="1" applyFont="1" applyFill="1" applyBorder="1" applyAlignment="1">
      <alignment horizontal="center"/>
    </xf>
    <xf numFmtId="2" fontId="0" fillId="0" borderId="63" xfId="0" applyNumberFormat="1" applyFill="1" applyBorder="1"/>
    <xf numFmtId="1" fontId="17" fillId="0" borderId="46" xfId="0" applyNumberFormat="1" applyFont="1" applyFill="1" applyBorder="1"/>
    <xf numFmtId="1" fontId="17" fillId="0" borderId="63" xfId="0" applyNumberFormat="1" applyFont="1" applyFill="1" applyBorder="1"/>
    <xf numFmtId="1" fontId="17" fillId="0" borderId="1" xfId="0" applyNumberFormat="1" applyFont="1" applyFill="1" applyBorder="1"/>
    <xf numFmtId="166" fontId="0" fillId="2" borderId="2" xfId="1" applyNumberFormat="1" applyFont="1" applyFill="1" applyBorder="1"/>
    <xf numFmtId="164" fontId="20" fillId="0" borderId="68" xfId="0" applyNumberFormat="1" applyFont="1" applyFill="1" applyBorder="1" applyAlignment="1">
      <alignment horizontal="center"/>
    </xf>
    <xf numFmtId="166" fontId="0" fillId="2" borderId="2" xfId="0" applyNumberFormat="1" applyFill="1" applyBorder="1"/>
    <xf numFmtId="166" fontId="20" fillId="0" borderId="65" xfId="0" applyNumberFormat="1" applyFont="1" applyFill="1" applyBorder="1" applyAlignment="1">
      <alignment horizontal="center"/>
    </xf>
    <xf numFmtId="0" fontId="6" fillId="6" borderId="3" xfId="0" applyFont="1" applyFill="1" applyBorder="1" applyAlignment="1">
      <alignment horizontal="center" wrapText="1"/>
    </xf>
    <xf numFmtId="1" fontId="0" fillId="2" borderId="3" xfId="0" applyNumberFormat="1" applyFill="1" applyBorder="1"/>
    <xf numFmtId="164" fontId="0" fillId="0" borderId="20" xfId="0" applyNumberFormat="1" applyFill="1" applyBorder="1"/>
    <xf numFmtId="0" fontId="12" fillId="14" borderId="3" xfId="0" applyFont="1" applyFill="1" applyBorder="1" applyAlignment="1">
      <alignment horizontal="center" wrapText="1"/>
    </xf>
    <xf numFmtId="168" fontId="12" fillId="3" borderId="19" xfId="0" applyNumberFormat="1" applyFont="1" applyFill="1" applyBorder="1" applyAlignment="1">
      <alignment horizontal="center" wrapText="1"/>
    </xf>
    <xf numFmtId="167" fontId="6" fillId="4" borderId="13" xfId="0" applyNumberFormat="1" applyFont="1" applyFill="1" applyBorder="1" applyAlignment="1">
      <alignment horizontal="center" wrapText="1"/>
    </xf>
    <xf numFmtId="167" fontId="4" fillId="4" borderId="3" xfId="0" applyNumberFormat="1" applyFont="1" applyFill="1" applyBorder="1" applyAlignment="1">
      <alignment horizontal="center"/>
    </xf>
    <xf numFmtId="167" fontId="14" fillId="8" borderId="19" xfId="0" applyNumberFormat="1" applyFont="1" applyFill="1" applyBorder="1" applyAlignment="1">
      <alignment horizontal="center" wrapText="1"/>
    </xf>
    <xf numFmtId="167" fontId="4" fillId="8" borderId="20" xfId="0" applyNumberFormat="1" applyFont="1" applyFill="1" applyBorder="1" applyAlignment="1">
      <alignment horizontal="center"/>
    </xf>
    <xf numFmtId="167" fontId="0" fillId="10" borderId="20" xfId="0" applyNumberFormat="1" applyFill="1" applyBorder="1"/>
    <xf numFmtId="1" fontId="20" fillId="0" borderId="60" xfId="0" applyNumberFormat="1" applyFont="1" applyFill="1" applyBorder="1" applyAlignment="1">
      <alignment horizontal="center"/>
    </xf>
    <xf numFmtId="167" fontId="0" fillId="10" borderId="20" xfId="0" applyNumberFormat="1" applyFont="1" applyFill="1" applyBorder="1"/>
    <xf numFmtId="167" fontId="0" fillId="10" borderId="27" xfId="0" applyNumberFormat="1" applyFont="1" applyFill="1" applyBorder="1"/>
    <xf numFmtId="164" fontId="9" fillId="13" borderId="20" xfId="0" applyNumberFormat="1" applyFont="1" applyFill="1" applyBorder="1" applyAlignment="1">
      <alignment horizontal="center"/>
    </xf>
    <xf numFmtId="164" fontId="9" fillId="13" borderId="60" xfId="0" applyNumberFormat="1" applyFont="1" applyFill="1" applyBorder="1" applyAlignment="1">
      <alignment horizontal="center"/>
    </xf>
    <xf numFmtId="0" fontId="11" fillId="13" borderId="19" xfId="0" applyFont="1" applyFill="1" applyBorder="1" applyAlignment="1">
      <alignment horizontal="center" wrapText="1"/>
    </xf>
    <xf numFmtId="0" fontId="8" fillId="13" borderId="20" xfId="0" applyFont="1" applyFill="1" applyBorder="1" applyAlignment="1">
      <alignment horizontal="center"/>
    </xf>
    <xf numFmtId="167" fontId="0" fillId="0" borderId="58" xfId="0" applyNumberFormat="1" applyFill="1" applyBorder="1"/>
    <xf numFmtId="1" fontId="20" fillId="0" borderId="59" xfId="0" applyNumberFormat="1" applyFont="1" applyFill="1" applyBorder="1" applyAlignment="1">
      <alignment horizontal="center"/>
    </xf>
    <xf numFmtId="1" fontId="20" fillId="0" borderId="10" xfId="0" applyNumberFormat="1" applyFont="1" applyFill="1" applyBorder="1" applyAlignment="1">
      <alignment horizontal="center"/>
    </xf>
    <xf numFmtId="1" fontId="0" fillId="10" borderId="58" xfId="0" applyNumberFormat="1" applyFont="1" applyFill="1" applyBorder="1"/>
    <xf numFmtId="1" fontId="0" fillId="10" borderId="24" xfId="0" applyNumberFormat="1" applyFont="1" applyFill="1" applyBorder="1"/>
    <xf numFmtId="1" fontId="21" fillId="10" borderId="24" xfId="0" applyNumberFormat="1" applyFont="1" applyFill="1" applyBorder="1"/>
    <xf numFmtId="168" fontId="20" fillId="0" borderId="64" xfId="0" applyNumberFormat="1" applyFont="1" applyFill="1" applyBorder="1" applyAlignment="1">
      <alignment horizontal="center"/>
    </xf>
    <xf numFmtId="164" fontId="20" fillId="0" borderId="58" xfId="0" applyNumberFormat="1" applyFont="1" applyFill="1" applyBorder="1" applyAlignment="1">
      <alignment horizontal="center"/>
    </xf>
    <xf numFmtId="1" fontId="20" fillId="0" borderId="24" xfId="0" applyNumberFormat="1" applyFont="1" applyFill="1" applyBorder="1" applyAlignment="1">
      <alignment horizontal="center"/>
    </xf>
    <xf numFmtId="2" fontId="0" fillId="0" borderId="24" xfId="0" applyNumberFormat="1" applyFill="1" applyBorder="1"/>
    <xf numFmtId="166" fontId="20" fillId="0" borderId="28" xfId="0" applyNumberFormat="1" applyFont="1" applyFill="1" applyBorder="1" applyAlignment="1">
      <alignment horizontal="center"/>
    </xf>
    <xf numFmtId="168" fontId="0" fillId="2" borderId="52" xfId="0" applyNumberFormat="1" applyFill="1" applyBorder="1"/>
    <xf numFmtId="1" fontId="0" fillId="2" borderId="46" xfId="0" applyNumberFormat="1" applyFill="1" applyBorder="1"/>
    <xf numFmtId="164" fontId="0" fillId="2" borderId="52" xfId="0" applyNumberFormat="1" applyFill="1" applyBorder="1"/>
    <xf numFmtId="166" fontId="20" fillId="0" borderId="67" xfId="0" applyNumberFormat="1" applyFont="1" applyFill="1" applyBorder="1" applyAlignment="1">
      <alignment horizontal="center"/>
    </xf>
    <xf numFmtId="166" fontId="0" fillId="2" borderId="4" xfId="0" applyNumberFormat="1" applyFill="1" applyBorder="1"/>
    <xf numFmtId="168" fontId="12" fillId="3" borderId="1" xfId="0" applyNumberFormat="1" applyFont="1" applyFill="1" applyBorder="1" applyAlignment="1">
      <alignment horizontal="center" wrapText="1"/>
    </xf>
    <xf numFmtId="164" fontId="20" fillId="0" borderId="60" xfId="0" applyNumberFormat="1" applyFont="1" applyFill="1" applyBorder="1" applyAlignment="1">
      <alignment horizontal="center"/>
    </xf>
    <xf numFmtId="0" fontId="3" fillId="0" borderId="42" xfId="0" applyFont="1" applyBorder="1" applyAlignment="1"/>
    <xf numFmtId="167" fontId="6" fillId="3" borderId="14" xfId="0" applyNumberFormat="1" applyFont="1" applyFill="1" applyBorder="1" applyAlignment="1">
      <alignment horizontal="center" vertical="center" wrapText="1"/>
    </xf>
    <xf numFmtId="167" fontId="4" fillId="3" borderId="72" xfId="0" applyNumberFormat="1" applyFont="1" applyFill="1" applyBorder="1" applyAlignment="1">
      <alignment horizontal="center"/>
    </xf>
    <xf numFmtId="167" fontId="0" fillId="0" borderId="72" xfId="0" applyNumberFormat="1" applyFill="1" applyBorder="1"/>
    <xf numFmtId="167" fontId="0" fillId="0" borderId="73" xfId="0" applyNumberFormat="1" applyFill="1" applyBorder="1"/>
    <xf numFmtId="167" fontId="0" fillId="0" borderId="45" xfId="0" applyNumberFormat="1" applyFill="1" applyBorder="1"/>
    <xf numFmtId="167" fontId="0" fillId="0" borderId="9" xfId="0" applyNumberFormat="1" applyFill="1" applyBorder="1"/>
    <xf numFmtId="167" fontId="0" fillId="0" borderId="74" xfId="0" applyNumberFormat="1" applyFill="1" applyBorder="1"/>
    <xf numFmtId="167" fontId="0" fillId="0" borderId="47" xfId="0" applyNumberFormat="1" applyFill="1" applyBorder="1"/>
    <xf numFmtId="0" fontId="0" fillId="0" borderId="0" xfId="0" applyFill="1" applyBorder="1" applyAlignment="1">
      <alignment horizontal="center" vertical="center"/>
    </xf>
    <xf numFmtId="0" fontId="0" fillId="0" borderId="55" xfId="0" applyFill="1" applyBorder="1" applyAlignment="1">
      <alignment horizontal="center" vertical="center"/>
    </xf>
    <xf numFmtId="167" fontId="19" fillId="10" borderId="9" xfId="0" applyNumberFormat="1" applyFont="1" applyFill="1" applyBorder="1"/>
    <xf numFmtId="0" fontId="23" fillId="7" borderId="22" xfId="0" applyFont="1" applyFill="1" applyBorder="1" applyAlignment="1">
      <alignment horizontal="center" vertical="center" wrapText="1"/>
    </xf>
    <xf numFmtId="169" fontId="0" fillId="0" borderId="0" xfId="0" applyNumberFormat="1" applyFill="1"/>
    <xf numFmtId="169" fontId="21" fillId="0" borderId="0" xfId="0" applyNumberFormat="1" applyFont="1"/>
    <xf numFmtId="169" fontId="0" fillId="0" borderId="0" xfId="0" applyNumberFormat="1"/>
    <xf numFmtId="1" fontId="20" fillId="0" borderId="62" xfId="0" applyNumberFormat="1" applyFont="1" applyFill="1" applyBorder="1" applyAlignment="1">
      <alignment horizontal="center"/>
    </xf>
    <xf numFmtId="1" fontId="20" fillId="0" borderId="58" xfId="0" applyNumberFormat="1" applyFont="1" applyFill="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2" fillId="0" borderId="0" xfId="0" applyFont="1" applyFill="1" applyBorder="1"/>
    <xf numFmtId="49" fontId="0" fillId="7" borderId="0" xfId="0" applyNumberFormat="1" applyFill="1" applyAlignment="1">
      <alignment horizontal="center"/>
    </xf>
    <xf numFmtId="167" fontId="0" fillId="0" borderId="1" xfId="0" applyNumberFormat="1" applyFill="1" applyBorder="1"/>
    <xf numFmtId="167" fontId="0" fillId="7" borderId="0" xfId="0" applyNumberFormat="1" applyFill="1" applyAlignment="1">
      <alignment horizontal="center"/>
    </xf>
    <xf numFmtId="0" fontId="3" fillId="0" borderId="42" xfId="0" applyFont="1" applyBorder="1" applyAlignment="1">
      <alignment horizontal="center"/>
    </xf>
    <xf numFmtId="167" fontId="0" fillId="0" borderId="0" xfId="0" applyNumberFormat="1" applyAlignment="1">
      <alignment horizontal="center"/>
    </xf>
    <xf numFmtId="167" fontId="0" fillId="0" borderId="30" xfId="0" applyNumberFormat="1" applyFont="1" applyFill="1" applyBorder="1"/>
    <xf numFmtId="167" fontId="0" fillId="0" borderId="26" xfId="0" applyNumberFormat="1" applyFont="1" applyFill="1" applyBorder="1"/>
    <xf numFmtId="167" fontId="0" fillId="0" borderId="26" xfId="0" applyNumberFormat="1" applyFill="1" applyBorder="1"/>
    <xf numFmtId="0" fontId="7" fillId="8" borderId="0" xfId="0" applyFont="1" applyFill="1" applyBorder="1" applyAlignment="1">
      <alignment vertical="top"/>
    </xf>
    <xf numFmtId="0" fontId="0" fillId="8" borderId="55" xfId="0" applyFill="1" applyBorder="1" applyAlignment="1">
      <alignment vertical="top"/>
    </xf>
    <xf numFmtId="0" fontId="4" fillId="8" borderId="2" xfId="0" applyFont="1" applyFill="1" applyBorder="1" applyAlignment="1">
      <alignment horizontal="right" vertical="top"/>
    </xf>
    <xf numFmtId="0" fontId="15" fillId="8" borderId="0" xfId="0" applyFont="1" applyFill="1" applyAlignment="1">
      <alignment vertical="top"/>
    </xf>
    <xf numFmtId="0" fontId="10" fillId="8" borderId="0" xfId="0" applyFont="1" applyFill="1" applyAlignment="1">
      <alignment vertical="top"/>
    </xf>
    <xf numFmtId="0" fontId="6" fillId="8" borderId="56" xfId="0" applyFont="1" applyFill="1" applyBorder="1" applyAlignment="1">
      <alignment horizontal="right" vertical="top" wrapText="1"/>
    </xf>
    <xf numFmtId="0" fontId="6" fillId="8" borderId="68" xfId="0" applyFont="1" applyFill="1" applyBorder="1" applyAlignment="1">
      <alignment horizontal="right" vertical="top" wrapText="1"/>
    </xf>
    <xf numFmtId="0" fontId="0" fillId="8" borderId="0" xfId="0" applyFill="1" applyAlignment="1">
      <alignment vertical="top"/>
    </xf>
    <xf numFmtId="167" fontId="25" fillId="3" borderId="31" xfId="0" applyNumberFormat="1" applyFont="1" applyFill="1" applyBorder="1" applyAlignment="1">
      <alignment horizontal="center" wrapText="1"/>
    </xf>
    <xf numFmtId="167" fontId="0" fillId="11" borderId="3" xfId="0" applyNumberFormat="1" applyFont="1" applyFill="1" applyBorder="1" applyAlignment="1">
      <alignment horizontal="center"/>
    </xf>
    <xf numFmtId="167" fontId="0" fillId="0" borderId="62" xfId="0" applyNumberFormat="1" applyFont="1" applyFill="1" applyBorder="1" applyAlignment="1">
      <alignment horizontal="center"/>
    </xf>
    <xf numFmtId="167" fontId="0" fillId="0" borderId="58" xfId="0" applyNumberFormat="1" applyFont="1" applyFill="1" applyBorder="1" applyAlignment="1">
      <alignment horizontal="center"/>
    </xf>
    <xf numFmtId="167" fontId="0" fillId="11" borderId="49" xfId="0" applyNumberFormat="1" applyFont="1" applyFill="1" applyBorder="1" applyAlignment="1">
      <alignment horizontal="center"/>
    </xf>
    <xf numFmtId="167" fontId="9" fillId="0" borderId="0" xfId="0" applyNumberFormat="1" applyFont="1" applyAlignment="1">
      <alignment vertical="center"/>
    </xf>
    <xf numFmtId="167" fontId="0" fillId="0" borderId="0" xfId="0" applyNumberFormat="1" applyFont="1" applyAlignment="1">
      <alignment horizontal="center"/>
    </xf>
    <xf numFmtId="167" fontId="13" fillId="3" borderId="19" xfId="0" applyNumberFormat="1" applyFont="1" applyFill="1" applyBorder="1" applyAlignment="1">
      <alignment horizontal="center" wrapText="1"/>
    </xf>
    <xf numFmtId="167" fontId="4" fillId="3" borderId="20" xfId="0" applyNumberFormat="1" applyFont="1" applyFill="1" applyBorder="1" applyAlignment="1">
      <alignment horizontal="center"/>
    </xf>
    <xf numFmtId="167" fontId="0" fillId="11" borderId="20" xfId="0" applyNumberFormat="1" applyFont="1" applyFill="1" applyBorder="1" applyAlignment="1">
      <alignment horizontal="center"/>
    </xf>
    <xf numFmtId="167" fontId="0" fillId="0" borderId="60" xfId="0" applyNumberFormat="1" applyFont="1" applyFill="1" applyBorder="1" applyAlignment="1">
      <alignment horizontal="center"/>
    </xf>
    <xf numFmtId="167" fontId="0" fillId="0" borderId="59" xfId="0" applyNumberFormat="1" applyFont="1" applyFill="1" applyBorder="1" applyAlignment="1">
      <alignment horizontal="center"/>
    </xf>
    <xf numFmtId="167" fontId="0" fillId="11" borderId="53" xfId="0" applyNumberFormat="1" applyFont="1" applyFill="1" applyBorder="1" applyAlignment="1">
      <alignment horizontal="center"/>
    </xf>
    <xf numFmtId="167" fontId="0" fillId="0" borderId="61" xfId="0" applyNumberFormat="1" applyFont="1" applyFill="1" applyBorder="1"/>
    <xf numFmtId="167" fontId="0" fillId="0" borderId="70" xfId="0" applyNumberFormat="1" applyFill="1" applyBorder="1"/>
    <xf numFmtId="167" fontId="0" fillId="0" borderId="22" xfId="0" applyNumberFormat="1" applyFill="1" applyBorder="1"/>
    <xf numFmtId="167" fontId="0" fillId="0" borderId="21" xfId="0" applyNumberFormat="1" applyFill="1" applyBorder="1"/>
    <xf numFmtId="167" fontId="0" fillId="0" borderId="69" xfId="0" applyNumberFormat="1" applyFill="1" applyBorder="1"/>
    <xf numFmtId="167" fontId="0" fillId="0" borderId="46" xfId="0" applyNumberFormat="1" applyFill="1" applyBorder="1"/>
    <xf numFmtId="167" fontId="10" fillId="0" borderId="26" xfId="0" applyNumberFormat="1" applyFont="1" applyFill="1" applyBorder="1"/>
    <xf numFmtId="167" fontId="10" fillId="0" borderId="24" xfId="0" applyNumberFormat="1" applyFont="1" applyFill="1" applyBorder="1"/>
    <xf numFmtId="2" fontId="0" fillId="0" borderId="1" xfId="0" applyNumberFormat="1" applyFill="1" applyBorder="1"/>
    <xf numFmtId="2" fontId="0" fillId="0" borderId="46" xfId="0" applyNumberFormat="1" applyFill="1" applyBorder="1"/>
    <xf numFmtId="167" fontId="0" fillId="0" borderId="0" xfId="0" applyNumberFormat="1" applyAlignment="1"/>
    <xf numFmtId="167" fontId="0" fillId="0" borderId="0" xfId="0" applyNumberFormat="1" applyFill="1" applyAlignment="1"/>
    <xf numFmtId="167" fontId="0" fillId="8" borderId="0" xfId="0" applyNumberFormat="1" applyFill="1" applyAlignment="1"/>
    <xf numFmtId="167" fontId="0" fillId="0" borderId="2" xfId="0" applyNumberFormat="1" applyFill="1" applyBorder="1"/>
    <xf numFmtId="167" fontId="0" fillId="0" borderId="65" xfId="0" applyNumberFormat="1" applyFill="1" applyBorder="1"/>
    <xf numFmtId="9" fontId="10" fillId="2" borderId="4" xfId="1" applyNumberFormat="1" applyFont="1" applyFill="1" applyBorder="1"/>
    <xf numFmtId="0" fontId="0" fillId="0" borderId="1" xfId="0" applyFill="1" applyBorder="1" applyAlignment="1">
      <alignment horizontal="center" vertical="center"/>
    </xf>
    <xf numFmtId="167" fontId="0" fillId="0" borderId="24" xfId="0" applyNumberFormat="1" applyFill="1" applyBorder="1"/>
    <xf numFmtId="0" fontId="10" fillId="0" borderId="46"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63"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18" xfId="0" applyFont="1" applyFill="1" applyBorder="1" applyAlignment="1">
      <alignment horizontal="left" vertical="center" wrapText="1"/>
    </xf>
    <xf numFmtId="0" fontId="6" fillId="0" borderId="65"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51" xfId="0" applyFont="1" applyFill="1" applyBorder="1" applyAlignment="1">
      <alignment horizontal="left" vertical="center" wrapText="1"/>
    </xf>
    <xf numFmtId="0" fontId="6" fillId="0" borderId="2" xfId="0" applyFont="1" applyFill="1" applyBorder="1" applyAlignment="1">
      <alignment horizontal="left" vertical="center" wrapText="1"/>
    </xf>
    <xf numFmtId="167" fontId="6" fillId="3" borderId="23" xfId="0" applyNumberFormat="1" applyFont="1" applyFill="1" applyBorder="1" applyAlignment="1">
      <alignment horizontal="center" vertical="center" wrapText="1"/>
    </xf>
    <xf numFmtId="167" fontId="4" fillId="3" borderId="1" xfId="0" applyNumberFormat="1" applyFont="1" applyFill="1" applyBorder="1" applyAlignment="1">
      <alignment horizontal="center"/>
    </xf>
    <xf numFmtId="0" fontId="6" fillId="8" borderId="18" xfId="0" applyFont="1" applyFill="1" applyBorder="1" applyAlignment="1">
      <alignment horizontal="center" vertical="center" wrapText="1"/>
    </xf>
    <xf numFmtId="169" fontId="26" fillId="9" borderId="60" xfId="0" applyNumberFormat="1" applyFont="1" applyFill="1" applyBorder="1" applyAlignment="1">
      <alignment horizontal="center"/>
    </xf>
    <xf numFmtId="1" fontId="10" fillId="10" borderId="3" xfId="0" applyNumberFormat="1" applyFont="1" applyFill="1" applyBorder="1"/>
    <xf numFmtId="1" fontId="10" fillId="2" borderId="2" xfId="0" applyNumberFormat="1" applyFont="1" applyFill="1" applyBorder="1"/>
    <xf numFmtId="1" fontId="10" fillId="2" borderId="4" xfId="0" applyNumberFormat="1" applyFont="1" applyFill="1" applyBorder="1"/>
    <xf numFmtId="1" fontId="10" fillId="10" borderId="70" xfId="0" applyNumberFormat="1" applyFont="1" applyFill="1" applyBorder="1" applyAlignment="1">
      <alignment horizontal="center"/>
    </xf>
    <xf numFmtId="1" fontId="10" fillId="10" borderId="65" xfId="0" applyNumberFormat="1" applyFont="1" applyFill="1" applyBorder="1" applyAlignment="1">
      <alignment horizontal="center"/>
    </xf>
    <xf numFmtId="1" fontId="10" fillId="10" borderId="67" xfId="0" applyNumberFormat="1" applyFont="1" applyFill="1" applyBorder="1" applyAlignment="1">
      <alignment horizontal="center"/>
    </xf>
    <xf numFmtId="0" fontId="0" fillId="0" borderId="23" xfId="0" applyFill="1" applyBorder="1" applyAlignment="1">
      <alignment horizontal="center" vertical="center"/>
    </xf>
    <xf numFmtId="0" fontId="0" fillId="0" borderId="46" xfId="0" applyFill="1" applyBorder="1" applyAlignment="1">
      <alignment horizontal="center" vertical="center"/>
    </xf>
    <xf numFmtId="167" fontId="0" fillId="7" borderId="0" xfId="0" applyNumberFormat="1" applyFont="1" applyFill="1" applyAlignment="1">
      <alignment horizontal="center"/>
    </xf>
    <xf numFmtId="0" fontId="27" fillId="0" borderId="21" xfId="0" applyFont="1" applyBorder="1" applyAlignment="1">
      <alignment horizontal="center"/>
    </xf>
    <xf numFmtId="169" fontId="21" fillId="9" borderId="55" xfId="0" applyNumberFormat="1" applyFont="1" applyFill="1" applyBorder="1"/>
    <xf numFmtId="169" fontId="21" fillId="9" borderId="68" xfId="0" applyNumberFormat="1" applyFont="1" applyFill="1" applyBorder="1"/>
    <xf numFmtId="0" fontId="18" fillId="0" borderId="0" xfId="0" applyFont="1" applyFill="1"/>
    <xf numFmtId="0" fontId="0" fillId="0" borderId="1" xfId="0" applyBorder="1" applyAlignment="1">
      <alignment horizontal="center" vertical="center"/>
    </xf>
    <xf numFmtId="0" fontId="0" fillId="0" borderId="63" xfId="0" applyBorder="1" applyAlignment="1">
      <alignment horizontal="center" vertical="center"/>
    </xf>
    <xf numFmtId="169" fontId="21" fillId="9" borderId="64" xfId="0" applyNumberFormat="1" applyFont="1" applyFill="1" applyBorder="1"/>
    <xf numFmtId="165" fontId="0" fillId="0" borderId="59" xfId="0" applyNumberFormat="1" applyBorder="1"/>
    <xf numFmtId="1" fontId="10" fillId="10" borderId="75" xfId="0" applyNumberFormat="1" applyFont="1" applyFill="1" applyBorder="1" applyAlignment="1">
      <alignment horizontal="center"/>
    </xf>
    <xf numFmtId="1" fontId="10" fillId="10" borderId="28" xfId="0" applyNumberFormat="1" applyFont="1" applyFill="1" applyBorder="1" applyAlignment="1">
      <alignment horizontal="center"/>
    </xf>
    <xf numFmtId="1" fontId="10" fillId="10" borderId="10" xfId="0" applyNumberFormat="1" applyFont="1" applyFill="1" applyBorder="1" applyAlignment="1">
      <alignment horizontal="center"/>
    </xf>
    <xf numFmtId="164" fontId="20" fillId="0" borderId="59" xfId="0" applyNumberFormat="1" applyFont="1" applyFill="1" applyBorder="1" applyAlignment="1">
      <alignment horizontal="center"/>
    </xf>
    <xf numFmtId="164" fontId="20" fillId="0" borderId="64" xfId="0" applyNumberFormat="1" applyFont="1" applyFill="1" applyBorder="1" applyAlignment="1">
      <alignment horizontal="center"/>
    </xf>
    <xf numFmtId="164" fontId="9" fillId="13" borderId="59" xfId="0" applyNumberFormat="1" applyFont="1" applyFill="1" applyBorder="1" applyAlignment="1">
      <alignment horizontal="center"/>
    </xf>
    <xf numFmtId="166" fontId="0" fillId="2" borderId="10" xfId="1" applyNumberFormat="1" applyFont="1" applyFill="1" applyBorder="1"/>
    <xf numFmtId="169" fontId="21" fillId="9" borderId="52" xfId="0" applyNumberFormat="1" applyFont="1" applyFill="1" applyBorder="1"/>
    <xf numFmtId="165" fontId="0" fillId="0" borderId="53" xfId="0" applyNumberFormat="1" applyBorder="1"/>
    <xf numFmtId="1" fontId="10" fillId="2" borderId="51" xfId="0" applyNumberFormat="1" applyFont="1" applyFill="1" applyBorder="1"/>
    <xf numFmtId="1" fontId="10" fillId="2" borderId="50" xfId="0" applyNumberFormat="1" applyFont="1" applyFill="1" applyBorder="1"/>
    <xf numFmtId="166" fontId="0" fillId="2" borderId="51" xfId="0" applyNumberFormat="1" applyFill="1" applyBorder="1"/>
    <xf numFmtId="164" fontId="0" fillId="0" borderId="53" xfId="0" applyNumberFormat="1" applyFill="1" applyBorder="1"/>
    <xf numFmtId="1" fontId="0" fillId="2" borderId="49" xfId="0" applyNumberFormat="1" applyFill="1" applyBorder="1"/>
    <xf numFmtId="166" fontId="0" fillId="2" borderId="46" xfId="1" applyNumberFormat="1" applyFont="1" applyFill="1" applyBorder="1"/>
    <xf numFmtId="166" fontId="0" fillId="2" borderId="51" xfId="1" applyNumberFormat="1" applyFont="1" applyFill="1" applyBorder="1"/>
    <xf numFmtId="164" fontId="9" fillId="13" borderId="53" xfId="0" applyNumberFormat="1" applyFont="1" applyFill="1" applyBorder="1" applyAlignment="1">
      <alignment horizontal="center"/>
    </xf>
    <xf numFmtId="167" fontId="0" fillId="10" borderId="10" xfId="0" applyNumberFormat="1" applyFill="1" applyBorder="1"/>
    <xf numFmtId="164" fontId="0" fillId="2" borderId="57" xfId="0" applyNumberFormat="1" applyFill="1" applyBorder="1"/>
    <xf numFmtId="1" fontId="17" fillId="0" borderId="24" xfId="0" applyNumberFormat="1" applyFont="1" applyFill="1" applyBorder="1"/>
    <xf numFmtId="9" fontId="0" fillId="2" borderId="10" xfId="1" applyNumberFormat="1" applyFont="1" applyFill="1" applyBorder="1"/>
    <xf numFmtId="167" fontId="0" fillId="0" borderId="57" xfId="0" applyNumberFormat="1" applyFill="1" applyBorder="1"/>
    <xf numFmtId="167" fontId="0" fillId="0" borderId="48" xfId="0" applyNumberFormat="1" applyFill="1" applyBorder="1"/>
    <xf numFmtId="169" fontId="21" fillId="9" borderId="56" xfId="0" applyNumberFormat="1" applyFont="1" applyFill="1" applyBorder="1"/>
    <xf numFmtId="165" fontId="0" fillId="0" borderId="19" xfId="0" applyNumberFormat="1" applyBorder="1"/>
    <xf numFmtId="1" fontId="10" fillId="2" borderId="54" xfId="0" applyNumberFormat="1" applyFont="1" applyFill="1" applyBorder="1"/>
    <xf numFmtId="1" fontId="10" fillId="2" borderId="14" xfId="0" applyNumberFormat="1" applyFont="1" applyFill="1" applyBorder="1"/>
    <xf numFmtId="168" fontId="0" fillId="2" borderId="56" xfId="0" applyNumberFormat="1" applyFill="1" applyBorder="1"/>
    <xf numFmtId="167" fontId="0" fillId="11" borderId="19" xfId="0" applyNumberFormat="1" applyFont="1" applyFill="1" applyBorder="1" applyAlignment="1">
      <alignment horizontal="center"/>
    </xf>
    <xf numFmtId="167" fontId="0" fillId="11" borderId="13" xfId="0" applyNumberFormat="1" applyFont="1" applyFill="1" applyBorder="1" applyAlignment="1">
      <alignment horizontal="center"/>
    </xf>
    <xf numFmtId="1" fontId="0" fillId="2" borderId="23" xfId="0" applyNumberFormat="1" applyFill="1" applyBorder="1"/>
    <xf numFmtId="166" fontId="0" fillId="2" borderId="23" xfId="0" applyNumberFormat="1" applyFill="1" applyBorder="1"/>
    <xf numFmtId="2" fontId="0" fillId="0" borderId="23" xfId="0" applyNumberFormat="1" applyFill="1" applyBorder="1"/>
    <xf numFmtId="164" fontId="0" fillId="2" borderId="56" xfId="0" applyNumberFormat="1" applyFill="1" applyBorder="1"/>
    <xf numFmtId="166" fontId="0" fillId="2" borderId="54" xfId="0" applyNumberFormat="1" applyFill="1" applyBorder="1"/>
    <xf numFmtId="164" fontId="0" fillId="0" borderId="19" xfId="0" applyNumberFormat="1" applyFill="1" applyBorder="1"/>
    <xf numFmtId="1" fontId="0" fillId="2" borderId="13" xfId="0" applyNumberFormat="1" applyFill="1" applyBorder="1"/>
    <xf numFmtId="166" fontId="0" fillId="2" borderId="23" xfId="1" applyNumberFormat="1" applyFont="1" applyFill="1" applyBorder="1"/>
    <xf numFmtId="166" fontId="0" fillId="2" borderId="54" xfId="1" applyNumberFormat="1" applyFont="1" applyFill="1" applyBorder="1"/>
    <xf numFmtId="164" fontId="9" fillId="13" borderId="19" xfId="0" applyNumberFormat="1" applyFont="1" applyFill="1" applyBorder="1" applyAlignment="1">
      <alignment horizontal="center"/>
    </xf>
    <xf numFmtId="170" fontId="0" fillId="15" borderId="1" xfId="0" applyNumberFormat="1" applyFill="1" applyBorder="1"/>
    <xf numFmtId="170" fontId="0" fillId="15" borderId="48" xfId="0" applyNumberFormat="1" applyFill="1" applyBorder="1"/>
    <xf numFmtId="170" fontId="0" fillId="15" borderId="24" xfId="0" applyNumberFormat="1" applyFill="1" applyBorder="1"/>
    <xf numFmtId="169" fontId="21" fillId="9" borderId="51" xfId="0" applyNumberFormat="1" applyFont="1" applyFill="1" applyBorder="1"/>
    <xf numFmtId="1" fontId="20" fillId="0" borderId="78" xfId="0" applyNumberFormat="1" applyFont="1" applyFill="1" applyBorder="1" applyAlignment="1">
      <alignment horizontal="center"/>
    </xf>
    <xf numFmtId="167" fontId="0" fillId="0" borderId="46" xfId="0" applyNumberFormat="1" applyFont="1" applyFill="1" applyBorder="1"/>
    <xf numFmtId="167" fontId="0" fillId="0" borderId="47" xfId="0" applyNumberFormat="1" applyFont="1" applyFill="1" applyBorder="1"/>
    <xf numFmtId="167" fontId="0" fillId="0" borderId="49" xfId="0" applyNumberFormat="1" applyFont="1" applyFill="1" applyBorder="1"/>
    <xf numFmtId="167" fontId="0" fillId="10" borderId="50" xfId="0" applyNumberFormat="1" applyFont="1" applyFill="1" applyBorder="1"/>
    <xf numFmtId="167" fontId="0" fillId="0" borderId="24" xfId="0" applyNumberFormat="1" applyFont="1" applyFill="1" applyBorder="1"/>
    <xf numFmtId="167" fontId="0" fillId="0" borderId="74" xfId="0" applyNumberFormat="1" applyFont="1" applyFill="1" applyBorder="1"/>
    <xf numFmtId="167" fontId="0" fillId="0" borderId="58" xfId="0" applyNumberFormat="1" applyFont="1" applyFill="1" applyBorder="1"/>
    <xf numFmtId="167" fontId="0" fillId="10" borderId="10" xfId="0" applyNumberFormat="1" applyFont="1" applyFill="1" applyBorder="1"/>
    <xf numFmtId="167" fontId="0" fillId="0" borderId="36" xfId="0" applyNumberFormat="1" applyFont="1" applyFill="1" applyBorder="1"/>
    <xf numFmtId="167" fontId="0" fillId="0" borderId="76" xfId="0" applyNumberFormat="1" applyFont="1" applyFill="1" applyBorder="1"/>
    <xf numFmtId="167" fontId="0" fillId="0" borderId="66" xfId="0" applyNumberFormat="1" applyFont="1" applyFill="1" applyBorder="1"/>
    <xf numFmtId="167" fontId="0" fillId="2" borderId="37" xfId="0" applyNumberFormat="1" applyFont="1" applyFill="1" applyBorder="1"/>
    <xf numFmtId="167" fontId="0" fillId="0" borderId="45" xfId="0" applyNumberFormat="1" applyFont="1" applyFill="1" applyBorder="1"/>
    <xf numFmtId="167" fontId="0" fillId="0" borderId="31" xfId="0" applyNumberFormat="1" applyFont="1" applyFill="1" applyBorder="1"/>
    <xf numFmtId="167" fontId="0" fillId="2" borderId="38" xfId="0" applyNumberFormat="1" applyFont="1" applyFill="1" applyBorder="1"/>
    <xf numFmtId="167" fontId="0" fillId="2" borderId="10" xfId="0" applyNumberFormat="1" applyFont="1" applyFill="1" applyBorder="1"/>
    <xf numFmtId="167" fontId="0" fillId="0" borderId="23" xfId="0" applyNumberFormat="1" applyFont="1" applyFill="1" applyBorder="1"/>
    <xf numFmtId="167" fontId="0" fillId="0" borderId="9" xfId="0" applyNumberFormat="1" applyFont="1" applyFill="1" applyBorder="1"/>
    <xf numFmtId="167" fontId="0" fillId="0" borderId="13" xfId="0" applyNumberFormat="1" applyFont="1" applyFill="1" applyBorder="1"/>
    <xf numFmtId="167" fontId="0" fillId="2" borderId="14" xfId="0" applyNumberFormat="1" applyFont="1" applyFill="1" applyBorder="1"/>
    <xf numFmtId="167" fontId="0" fillId="2" borderId="67" xfId="0" applyNumberFormat="1" applyFont="1" applyFill="1" applyBorder="1"/>
    <xf numFmtId="167" fontId="0" fillId="0" borderId="63" xfId="0" applyNumberFormat="1" applyFont="1" applyFill="1" applyBorder="1"/>
    <xf numFmtId="167" fontId="0" fillId="0" borderId="73" xfId="0" applyNumberFormat="1" applyFont="1" applyFill="1" applyBorder="1"/>
    <xf numFmtId="167" fontId="0" fillId="0" borderId="62" xfId="0" applyNumberFormat="1" applyFont="1" applyFill="1" applyBorder="1"/>
    <xf numFmtId="4" fontId="0" fillId="0" borderId="0" xfId="0" applyNumberFormat="1" applyFont="1"/>
    <xf numFmtId="167" fontId="0" fillId="0" borderId="0" xfId="0" applyNumberFormat="1" applyFont="1"/>
    <xf numFmtId="4" fontId="0" fillId="0" borderId="0" xfId="0" applyNumberFormat="1" applyFont="1" applyAlignment="1">
      <alignment horizontal="center"/>
    </xf>
    <xf numFmtId="167" fontId="0" fillId="8" borderId="0" xfId="0" applyNumberFormat="1" applyFont="1" applyFill="1"/>
    <xf numFmtId="0" fontId="0" fillId="0" borderId="0" xfId="0" applyFont="1"/>
    <xf numFmtId="168" fontId="0" fillId="0" borderId="0" xfId="0" applyNumberFormat="1" applyFont="1"/>
    <xf numFmtId="168" fontId="9" fillId="0" borderId="0" xfId="0" applyNumberFormat="1" applyFont="1"/>
    <xf numFmtId="1" fontId="0" fillId="0" borderId="0" xfId="0" applyNumberFormat="1" applyFont="1"/>
    <xf numFmtId="0" fontId="0" fillId="0" borderId="0" xfId="0" applyFont="1" applyFill="1" applyBorder="1"/>
    <xf numFmtId="168" fontId="9" fillId="3" borderId="0" xfId="0" applyNumberFormat="1" applyFont="1" applyFill="1"/>
    <xf numFmtId="167" fontId="0" fillId="0" borderId="0" xfId="0" applyNumberFormat="1" applyFont="1" applyAlignment="1">
      <alignment vertical="center"/>
    </xf>
    <xf numFmtId="0" fontId="0" fillId="0" borderId="0" xfId="0" applyFont="1" applyAlignment="1">
      <alignment vertical="center"/>
    </xf>
    <xf numFmtId="165" fontId="0" fillId="0" borderId="0" xfId="0" applyNumberFormat="1" applyFont="1" applyAlignment="1">
      <alignment horizontal="center"/>
    </xf>
    <xf numFmtId="0" fontId="0" fillId="0" borderId="0" xfId="0" applyFont="1" applyAlignment="1">
      <alignment horizontal="center"/>
    </xf>
    <xf numFmtId="170" fontId="0" fillId="15" borderId="23" xfId="0" applyNumberFormat="1" applyFill="1" applyBorder="1"/>
    <xf numFmtId="167" fontId="0" fillId="0" borderId="12" xfId="0" applyNumberFormat="1" applyFont="1" applyFill="1" applyBorder="1"/>
    <xf numFmtId="167" fontId="0" fillId="0" borderId="35" xfId="0" applyNumberFormat="1" applyFont="1" applyFill="1" applyBorder="1"/>
    <xf numFmtId="1" fontId="0" fillId="0" borderId="24" xfId="0" applyNumberFormat="1" applyBorder="1"/>
    <xf numFmtId="167" fontId="0" fillId="0" borderId="75" xfId="0" applyNumberFormat="1" applyFill="1" applyBorder="1"/>
    <xf numFmtId="167" fontId="0" fillId="0" borderId="11" xfId="0" applyNumberFormat="1" applyFont="1" applyBorder="1" applyAlignment="1">
      <alignment horizontal="center"/>
    </xf>
    <xf numFmtId="167" fontId="0" fillId="11" borderId="5" xfId="0" applyNumberFormat="1" applyFont="1" applyFill="1" applyBorder="1" applyAlignment="1">
      <alignment horizontal="center"/>
    </xf>
    <xf numFmtId="167" fontId="0" fillId="0" borderId="77" xfId="0" applyNumberFormat="1" applyFont="1" applyBorder="1" applyAlignment="1">
      <alignment horizontal="center"/>
    </xf>
    <xf numFmtId="169" fontId="18" fillId="0" borderId="20" xfId="0" applyNumberFormat="1" applyFont="1" applyBorder="1"/>
    <xf numFmtId="169" fontId="18" fillId="0" borderId="60" xfId="0" applyNumberFormat="1" applyFont="1" applyBorder="1"/>
    <xf numFmtId="167" fontId="29" fillId="11" borderId="5" xfId="0" applyNumberFormat="1" applyFont="1" applyFill="1" applyBorder="1" applyAlignment="1">
      <alignment horizontal="center" vertical="center"/>
    </xf>
    <xf numFmtId="167" fontId="29" fillId="11" borderId="48" xfId="0" applyNumberFormat="1" applyFont="1" applyFill="1" applyBorder="1" applyAlignment="1">
      <alignment horizontal="center" vertical="center"/>
    </xf>
    <xf numFmtId="170" fontId="16" fillId="0" borderId="3" xfId="0" applyNumberFormat="1" applyFont="1" applyBorder="1" applyAlignment="1">
      <alignment horizontal="center" wrapText="1"/>
    </xf>
    <xf numFmtId="170" fontId="4" fillId="0" borderId="3" xfId="0" applyNumberFormat="1" applyFont="1" applyBorder="1" applyAlignment="1">
      <alignment horizontal="center"/>
    </xf>
    <xf numFmtId="170" fontId="0" fillId="2" borderId="3" xfId="0" applyNumberFormat="1" applyFill="1" applyBorder="1"/>
    <xf numFmtId="170" fontId="20" fillId="0" borderId="62" xfId="0" applyNumberFormat="1" applyFont="1" applyFill="1" applyBorder="1" applyAlignment="1">
      <alignment horizontal="center"/>
    </xf>
    <xf numFmtId="170" fontId="20" fillId="0" borderId="58" xfId="0" applyNumberFormat="1" applyFont="1" applyFill="1" applyBorder="1" applyAlignment="1">
      <alignment horizontal="center"/>
    </xf>
    <xf numFmtId="170" fontId="0" fillId="2" borderId="49" xfId="0" applyNumberFormat="1" applyFill="1" applyBorder="1"/>
    <xf numFmtId="170" fontId="0" fillId="2" borderId="13" xfId="0" applyNumberFormat="1" applyFill="1" applyBorder="1"/>
    <xf numFmtId="170" fontId="0" fillId="0" borderId="0" xfId="0" applyNumberFormat="1" applyFont="1"/>
    <xf numFmtId="170" fontId="0" fillId="0" borderId="0" xfId="0" applyNumberFormat="1"/>
    <xf numFmtId="170" fontId="0" fillId="8" borderId="0" xfId="0" applyNumberFormat="1" applyFill="1"/>
    <xf numFmtId="166" fontId="0" fillId="2" borderId="38" xfId="1" applyNumberFormat="1" applyFont="1" applyFill="1" applyBorder="1"/>
    <xf numFmtId="170" fontId="0" fillId="15" borderId="1" xfId="0" applyNumberFormat="1" applyFill="1" applyBorder="1" applyAlignment="1"/>
    <xf numFmtId="167" fontId="0" fillId="15" borderId="49" xfId="0" applyNumberFormat="1" applyFill="1" applyBorder="1" applyAlignment="1">
      <alignment horizontal="center"/>
    </xf>
    <xf numFmtId="167" fontId="0" fillId="15" borderId="3" xfId="0" applyNumberFormat="1" applyFill="1" applyBorder="1" applyAlignment="1">
      <alignment horizontal="center"/>
    </xf>
    <xf numFmtId="170" fontId="0" fillId="15" borderId="24" xfId="0" applyNumberFormat="1" applyFill="1" applyBorder="1" applyAlignment="1"/>
    <xf numFmtId="170" fontId="0" fillId="15" borderId="30" xfId="0" applyNumberFormat="1" applyFill="1" applyBorder="1"/>
    <xf numFmtId="169" fontId="21" fillId="9" borderId="18" xfId="0" applyNumberFormat="1" applyFont="1" applyFill="1" applyBorder="1"/>
    <xf numFmtId="165" fontId="0" fillId="0" borderId="27" xfId="0" applyNumberFormat="1" applyBorder="1"/>
    <xf numFmtId="1" fontId="10" fillId="2" borderId="18" xfId="0" applyNumberFormat="1" applyFont="1" applyFill="1" applyBorder="1"/>
    <xf numFmtId="1" fontId="10" fillId="2" borderId="38" xfId="0" applyNumberFormat="1" applyFont="1" applyFill="1" applyBorder="1"/>
    <xf numFmtId="168" fontId="0" fillId="2" borderId="45" xfId="0" applyNumberFormat="1" applyFill="1" applyBorder="1"/>
    <xf numFmtId="167" fontId="0" fillId="11" borderId="27" xfId="0" applyNumberFormat="1" applyFont="1" applyFill="1" applyBorder="1" applyAlignment="1">
      <alignment horizontal="center"/>
    </xf>
    <xf numFmtId="167" fontId="0" fillId="11" borderId="31" xfId="0" applyNumberFormat="1" applyFont="1" applyFill="1" applyBorder="1" applyAlignment="1">
      <alignment horizontal="center"/>
    </xf>
    <xf numFmtId="170" fontId="0" fillId="2" borderId="31" xfId="0" applyNumberFormat="1" applyFill="1" applyBorder="1"/>
    <xf numFmtId="1" fontId="0" fillId="2" borderId="26" xfId="0" applyNumberFormat="1" applyFill="1" applyBorder="1"/>
    <xf numFmtId="2" fontId="0" fillId="0" borderId="26" xfId="0" applyNumberFormat="1" applyFill="1" applyBorder="1"/>
    <xf numFmtId="164" fontId="0" fillId="2" borderId="55" xfId="0" applyNumberFormat="1" applyFill="1" applyBorder="1"/>
    <xf numFmtId="166" fontId="0" fillId="2" borderId="38" xfId="0" applyNumberFormat="1" applyFill="1" applyBorder="1"/>
    <xf numFmtId="164" fontId="0" fillId="0" borderId="27" xfId="0" applyNumberFormat="1" applyFill="1" applyBorder="1"/>
    <xf numFmtId="1" fontId="0" fillId="2" borderId="31" xfId="0" applyNumberFormat="1" applyFill="1" applyBorder="1"/>
    <xf numFmtId="166" fontId="0" fillId="2" borderId="26" xfId="1" applyNumberFormat="1" applyFont="1" applyFill="1" applyBorder="1"/>
    <xf numFmtId="166" fontId="0" fillId="2" borderId="18" xfId="1" applyNumberFormat="1" applyFont="1" applyFill="1" applyBorder="1"/>
    <xf numFmtId="164" fontId="9" fillId="13" borderId="27" xfId="0" applyNumberFormat="1" applyFont="1" applyFill="1" applyBorder="1" applyAlignment="1">
      <alignment horizontal="center"/>
    </xf>
    <xf numFmtId="167" fontId="0" fillId="0" borderId="32" xfId="0" applyNumberFormat="1" applyFill="1" applyBorder="1"/>
    <xf numFmtId="164" fontId="0" fillId="2" borderId="12" xfId="0" applyNumberFormat="1" applyFill="1" applyBorder="1"/>
    <xf numFmtId="1" fontId="0" fillId="0" borderId="23" xfId="0" applyNumberFormat="1" applyBorder="1"/>
    <xf numFmtId="9" fontId="0" fillId="2" borderId="14" xfId="1" applyNumberFormat="1" applyFont="1" applyFill="1" applyBorder="1"/>
    <xf numFmtId="166" fontId="0" fillId="2" borderId="14" xfId="1" applyNumberFormat="1" applyFont="1" applyFill="1" applyBorder="1"/>
    <xf numFmtId="0" fontId="4" fillId="16" borderId="1" xfId="0" applyFont="1" applyFill="1" applyBorder="1" applyAlignment="1">
      <alignment horizontal="center"/>
    </xf>
    <xf numFmtId="1" fontId="20" fillId="16" borderId="63" xfId="0" applyNumberFormat="1" applyFont="1" applyFill="1" applyBorder="1" applyAlignment="1">
      <alignment horizontal="center"/>
    </xf>
    <xf numFmtId="170" fontId="0" fillId="15" borderId="79" xfId="0" applyNumberFormat="1" applyFill="1" applyBorder="1"/>
    <xf numFmtId="0" fontId="6" fillId="0" borderId="44" xfId="0" applyFont="1" applyFill="1" applyBorder="1" applyAlignment="1">
      <alignment horizontal="left" vertical="center" wrapText="1"/>
    </xf>
    <xf numFmtId="0" fontId="0" fillId="12" borderId="9" xfId="0" applyFill="1" applyBorder="1"/>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7" xfId="0" applyFont="1" applyBorder="1" applyAlignment="1">
      <alignment horizontal="center" vertical="center" wrapText="1"/>
    </xf>
    <xf numFmtId="0" fontId="23" fillId="0" borderId="28" xfId="0" applyFont="1" applyFill="1" applyBorder="1" applyAlignment="1">
      <alignment horizontal="left" vertical="top" wrapText="1"/>
    </xf>
    <xf numFmtId="0" fontId="23" fillId="0" borderId="44" xfId="0" applyFont="1" applyFill="1" applyBorder="1" applyAlignment="1">
      <alignment horizontal="left" vertical="top" wrapText="1"/>
    </xf>
    <xf numFmtId="0" fontId="23" fillId="0" borderId="71" xfId="0" applyFont="1" applyFill="1" applyBorder="1" applyAlignment="1">
      <alignment horizontal="left" vertical="top" wrapText="1"/>
    </xf>
    <xf numFmtId="0" fontId="23" fillId="0" borderId="29" xfId="0" applyFont="1" applyFill="1" applyBorder="1" applyAlignment="1">
      <alignment horizontal="left" vertical="top" wrapText="1"/>
    </xf>
    <xf numFmtId="0" fontId="23" fillId="0" borderId="43" xfId="0" applyFont="1" applyFill="1" applyBorder="1" applyAlignment="1">
      <alignment horizontal="left" vertical="top" wrapText="1"/>
    </xf>
    <xf numFmtId="0" fontId="23" fillId="8" borderId="28" xfId="0" applyFont="1" applyFill="1" applyBorder="1" applyAlignment="1">
      <alignment horizontal="left" vertical="top" wrapText="1"/>
    </xf>
    <xf numFmtId="0" fontId="23" fillId="8" borderId="44" xfId="0" applyFont="1" applyFill="1" applyBorder="1" applyAlignment="1">
      <alignment horizontal="left" vertical="top" wrapText="1"/>
    </xf>
    <xf numFmtId="168" fontId="11" fillId="0" borderId="39" xfId="0" applyNumberFormat="1" applyFont="1" applyBorder="1" applyAlignment="1">
      <alignment horizontal="center"/>
    </xf>
    <xf numFmtId="0" fontId="11" fillId="0" borderId="40" xfId="0" applyFont="1" applyBorder="1" applyAlignment="1">
      <alignment horizontal="center"/>
    </xf>
    <xf numFmtId="0" fontId="11" fillId="0" borderId="41" xfId="0" applyFont="1" applyBorder="1" applyAlignment="1">
      <alignment horizontal="center"/>
    </xf>
    <xf numFmtId="0" fontId="3" fillId="0" borderId="33" xfId="0" applyFont="1" applyBorder="1" applyAlignment="1">
      <alignment horizontal="center"/>
    </xf>
    <xf numFmtId="0" fontId="3" fillId="0" borderId="34" xfId="0" applyFont="1" applyBorder="1" applyAlignment="1">
      <alignment horizontal="center"/>
    </xf>
    <xf numFmtId="0" fontId="3" fillId="0" borderId="43" xfId="0" applyFont="1" applyBorder="1" applyAlignment="1">
      <alignment horizontal="center"/>
    </xf>
    <xf numFmtId="169" fontId="24" fillId="9" borderId="25" xfId="0" applyNumberFormat="1" applyFont="1" applyFill="1" applyBorder="1" applyAlignment="1">
      <alignment horizontal="center" wrapText="1"/>
    </xf>
    <xf numFmtId="169" fontId="24" fillId="9" borderId="27" xfId="0" applyNumberFormat="1" applyFont="1" applyFill="1" applyBorder="1" applyAlignment="1">
      <alignment horizontal="center" wrapText="1"/>
    </xf>
    <xf numFmtId="0" fontId="3" fillId="0" borderId="75" xfId="0" applyFont="1" applyBorder="1" applyAlignment="1">
      <alignment horizontal="center"/>
    </xf>
    <xf numFmtId="0" fontId="3" fillId="0" borderId="64" xfId="0" applyFont="1" applyBorder="1" applyAlignment="1">
      <alignment horizontal="center"/>
    </xf>
    <xf numFmtId="0" fontId="3" fillId="0" borderId="58" xfId="0" applyFont="1" applyBorder="1" applyAlignment="1">
      <alignment horizontal="center"/>
    </xf>
  </cellXfs>
  <cellStyles count="2">
    <cellStyle name="Normální" xfId="0" builtinId="0"/>
    <cellStyle name="Procenta" xfId="1" builtinId="5"/>
  </cellStyles>
  <dxfs count="5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color rgb="FFCCFFFF"/>
      <color rgb="FFCCFFCC"/>
      <color rgb="FF66FFFF"/>
      <color rgb="FF99FFCC"/>
      <color rgb="FFCCCCFF"/>
      <color rgb="FFFFFF99"/>
      <color rgb="FF8BFFBF"/>
      <color rgb="FF673105"/>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109" Type="http://schemas.openxmlformats.org/officeDocument/2006/relationships/revisionLog" Target="revisionLog13.xml"/><Relationship Id="rId117" Type="http://schemas.openxmlformats.org/officeDocument/2006/relationships/revisionLog" Target="revisionLog21.xml"/><Relationship Id="rId97" Type="http://schemas.openxmlformats.org/officeDocument/2006/relationships/revisionLog" Target="revisionLog1.xml"/><Relationship Id="rId104" Type="http://schemas.openxmlformats.org/officeDocument/2006/relationships/revisionLog" Target="revisionLog8.xml"/><Relationship Id="rId112" Type="http://schemas.openxmlformats.org/officeDocument/2006/relationships/revisionLog" Target="revisionLog16.xml"/><Relationship Id="rId120" Type="http://schemas.openxmlformats.org/officeDocument/2006/relationships/revisionLog" Target="revisionLog24.xml"/><Relationship Id="rId125" Type="http://schemas.openxmlformats.org/officeDocument/2006/relationships/revisionLog" Target="revisionLog29.xml"/><Relationship Id="rId103" Type="http://schemas.openxmlformats.org/officeDocument/2006/relationships/revisionLog" Target="revisionLog7.xml"/><Relationship Id="rId108" Type="http://schemas.openxmlformats.org/officeDocument/2006/relationships/revisionLog" Target="revisionLog12.xml"/><Relationship Id="rId116" Type="http://schemas.openxmlformats.org/officeDocument/2006/relationships/revisionLog" Target="revisionLog20.xml"/><Relationship Id="rId124" Type="http://schemas.openxmlformats.org/officeDocument/2006/relationships/revisionLog" Target="revisionLog28.xml"/><Relationship Id="rId129" Type="http://schemas.openxmlformats.org/officeDocument/2006/relationships/revisionLog" Target="revisionLog33.xml"/><Relationship Id="rId96" Type="http://schemas.openxmlformats.org/officeDocument/2006/relationships/revisionLog" Target="revisionLog96.xml"/><Relationship Id="rId107" Type="http://schemas.openxmlformats.org/officeDocument/2006/relationships/revisionLog" Target="revisionLog11.xml"/><Relationship Id="rId111" Type="http://schemas.openxmlformats.org/officeDocument/2006/relationships/revisionLog" Target="revisionLog15.xml"/><Relationship Id="rId132" Type="http://schemas.openxmlformats.org/officeDocument/2006/relationships/revisionLog" Target="revisionLog36.xml"/><Relationship Id="rId102" Type="http://schemas.openxmlformats.org/officeDocument/2006/relationships/revisionLog" Target="revisionLog6.xml"/><Relationship Id="rId110" Type="http://schemas.openxmlformats.org/officeDocument/2006/relationships/revisionLog" Target="revisionLog14.xml"/><Relationship Id="rId115" Type="http://schemas.openxmlformats.org/officeDocument/2006/relationships/revisionLog" Target="revisionLog19.xml"/><Relationship Id="rId123" Type="http://schemas.openxmlformats.org/officeDocument/2006/relationships/revisionLog" Target="revisionLog27.xml"/><Relationship Id="rId128" Type="http://schemas.openxmlformats.org/officeDocument/2006/relationships/revisionLog" Target="revisionLog32.xml"/><Relationship Id="rId131" Type="http://schemas.openxmlformats.org/officeDocument/2006/relationships/revisionLog" Target="revisionLog35.xml"/><Relationship Id="rId95" Type="http://schemas.openxmlformats.org/officeDocument/2006/relationships/revisionLog" Target="revisionLog95.xml"/><Relationship Id="rId106" Type="http://schemas.openxmlformats.org/officeDocument/2006/relationships/revisionLog" Target="revisionLog10.xml"/><Relationship Id="rId114" Type="http://schemas.openxmlformats.org/officeDocument/2006/relationships/revisionLog" Target="revisionLog18.xml"/><Relationship Id="rId119" Type="http://schemas.openxmlformats.org/officeDocument/2006/relationships/revisionLog" Target="revisionLog23.xml"/><Relationship Id="rId127" Type="http://schemas.openxmlformats.org/officeDocument/2006/relationships/revisionLog" Target="revisionLog31.xml"/><Relationship Id="rId99" Type="http://schemas.openxmlformats.org/officeDocument/2006/relationships/revisionLog" Target="revisionLog3.xml"/><Relationship Id="rId101" Type="http://schemas.openxmlformats.org/officeDocument/2006/relationships/revisionLog" Target="revisionLog5.xml"/><Relationship Id="rId122" Type="http://schemas.openxmlformats.org/officeDocument/2006/relationships/revisionLog" Target="revisionLog26.xml"/><Relationship Id="rId130" Type="http://schemas.openxmlformats.org/officeDocument/2006/relationships/revisionLog" Target="revisionLog34.xml"/><Relationship Id="rId100" Type="http://schemas.openxmlformats.org/officeDocument/2006/relationships/revisionLog" Target="revisionLog4.xml"/><Relationship Id="rId105" Type="http://schemas.openxmlformats.org/officeDocument/2006/relationships/revisionLog" Target="revisionLog9.xml"/><Relationship Id="rId113" Type="http://schemas.openxmlformats.org/officeDocument/2006/relationships/revisionLog" Target="revisionLog17.xml"/><Relationship Id="rId118" Type="http://schemas.openxmlformats.org/officeDocument/2006/relationships/revisionLog" Target="revisionLog22.xml"/><Relationship Id="rId126" Type="http://schemas.openxmlformats.org/officeDocument/2006/relationships/revisionLog" Target="revisionLog30.xml"/><Relationship Id="rId98" Type="http://schemas.openxmlformats.org/officeDocument/2006/relationships/revisionLog" Target="revisionLog2.xml"/><Relationship Id="rId121" Type="http://schemas.openxmlformats.org/officeDocument/2006/relationships/revisionLog" Target="revisionLog2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D195146-0E80-4A51-9F64-EFEEC418051F}" diskRevisions="1" revisionId="7675" version="132">
  <header guid="{20A03C96-8561-47E8-B9A8-3C4820F12AB0}" dateTime="2021-03-03T07:10:46" maxSheetId="4" userName="Kopřivová Alena" r:id="rId95" minRId="2809">
    <sheetIdMap count="3">
      <sheetId val="1"/>
      <sheetId val="2"/>
      <sheetId val="3"/>
    </sheetIdMap>
  </header>
  <header guid="{567FE80D-5B22-42C5-97E9-AE068644DC6B}" dateTime="2021-03-16T12:28:15" maxSheetId="4" userName="Jarkovský Václav Ing." r:id="rId96">
    <sheetIdMap count="3">
      <sheetId val="1"/>
      <sheetId val="2"/>
      <sheetId val="3"/>
    </sheetIdMap>
  </header>
  <header guid="{FCC552D4-FEAE-47CD-BA1C-4C64E472C465}" dateTime="2021-11-23T07:49:13" maxSheetId="4" userName="Kopřivová Alena" r:id="rId97" minRId="2814" maxRId="4592">
    <sheetIdMap count="3">
      <sheetId val="1"/>
      <sheetId val="2"/>
      <sheetId val="3"/>
    </sheetIdMap>
  </header>
  <header guid="{A6DBCDC3-35CA-4AED-A3FF-670E8A71ACD8}" dateTime="2021-11-23T08:02:06" maxSheetId="4" userName="Kopřivová Alena" r:id="rId98" minRId="4595" maxRId="5163">
    <sheetIdMap count="3">
      <sheetId val="1"/>
      <sheetId val="2"/>
      <sheetId val="3"/>
    </sheetIdMap>
  </header>
  <header guid="{994EF854-3DBA-4342-9862-E057A565C252}" dateTime="2021-11-23T10:53:52" maxSheetId="4" userName="Kopřivová Alena" r:id="rId99" minRId="5164" maxRId="5181">
    <sheetIdMap count="3">
      <sheetId val="1"/>
      <sheetId val="2"/>
      <sheetId val="3"/>
    </sheetIdMap>
  </header>
  <header guid="{2E5AC61B-2D6C-4E57-9ACF-ECA7FE987F6A}" dateTime="2021-12-22T14:33:07" maxSheetId="4" userName="Kopřivová Alena" r:id="rId100">
    <sheetIdMap count="3">
      <sheetId val="1"/>
      <sheetId val="2"/>
      <sheetId val="3"/>
    </sheetIdMap>
  </header>
  <header guid="{72FDE5EC-D3A6-464E-AA37-09BF4E766B7C}" dateTime="2022-01-03T16:01:09" maxSheetId="4" userName="Kopřivová Alena" r:id="rId101">
    <sheetIdMap count="3">
      <sheetId val="1"/>
      <sheetId val="2"/>
      <sheetId val="3"/>
    </sheetIdMap>
  </header>
  <header guid="{83622AC1-E69A-431F-BBAA-DF017BB3C4A5}" dateTime="2022-02-14T07:09:25" maxSheetId="4" userName="Jarkovský Václav Ing." r:id="rId102" minRId="5188" maxRId="5260">
    <sheetIdMap count="3">
      <sheetId val="1"/>
      <sheetId val="2"/>
      <sheetId val="3"/>
    </sheetIdMap>
  </header>
  <header guid="{DB2BDA44-A5CD-4ED1-BB41-8D15ECF9452A}" dateTime="2022-02-14T07:13:07" maxSheetId="4" userName="Jarkovský Václav Ing." r:id="rId103" minRId="5263" maxRId="5411">
    <sheetIdMap count="3">
      <sheetId val="1"/>
      <sheetId val="2"/>
      <sheetId val="3"/>
    </sheetIdMap>
  </header>
  <header guid="{40E7688C-6933-4C5C-8BE8-73A819E46536}" dateTime="2022-02-14T09:18:58" maxSheetId="4" userName="Kopřivová Alena" r:id="rId104" minRId="5414" maxRId="5425">
    <sheetIdMap count="3">
      <sheetId val="1"/>
      <sheetId val="2"/>
      <sheetId val="3"/>
    </sheetIdMap>
  </header>
  <header guid="{1FD6B509-0105-4D44-A5E0-3F6627512888}" dateTime="2022-02-14T09:28:43" maxSheetId="4" userName="Kopřivová Alena" r:id="rId105" minRId="5428" maxRId="5439">
    <sheetIdMap count="3">
      <sheetId val="1"/>
      <sheetId val="2"/>
      <sheetId val="3"/>
    </sheetIdMap>
  </header>
  <header guid="{B3227745-C0D5-4D9F-AB6B-E2B554011329}" dateTime="2022-02-14T09:39:03" maxSheetId="4" userName="Kopřivová Alena" r:id="rId106" minRId="5440" maxRId="5463">
    <sheetIdMap count="3">
      <sheetId val="1"/>
      <sheetId val="2"/>
      <sheetId val="3"/>
    </sheetIdMap>
  </header>
  <header guid="{8C9FBC41-BD6D-41FB-BCBA-A23913C45C65}" dateTime="2022-02-14T09:40:34" maxSheetId="4" userName="Kopřivová Alena" r:id="rId107" minRId="5464" maxRId="5475">
    <sheetIdMap count="3">
      <sheetId val="1"/>
      <sheetId val="2"/>
      <sheetId val="3"/>
    </sheetIdMap>
  </header>
  <header guid="{10477E35-4014-4557-B28A-2DD448F55EFB}" dateTime="2022-02-14T09:43:55" maxSheetId="4" userName="Kopřivová Alena" r:id="rId108" minRId="5476" maxRId="5487">
    <sheetIdMap count="3">
      <sheetId val="1"/>
      <sheetId val="2"/>
      <sheetId val="3"/>
    </sheetIdMap>
  </header>
  <header guid="{B5BBEB21-413F-4537-B296-D4C80C26117C}" dateTime="2022-02-14T09:49:34" maxSheetId="4" userName="Kopřivová Alena" r:id="rId109" minRId="5488" maxRId="5511">
    <sheetIdMap count="3">
      <sheetId val="1"/>
      <sheetId val="2"/>
      <sheetId val="3"/>
    </sheetIdMap>
  </header>
  <header guid="{83E698AF-3518-45DA-A41C-F8BB1DD3B3F4}" dateTime="2022-02-14T09:52:47" maxSheetId="4" userName="Kopřivová Alena" r:id="rId110" minRId="5512" maxRId="5535">
    <sheetIdMap count="3">
      <sheetId val="1"/>
      <sheetId val="2"/>
      <sheetId val="3"/>
    </sheetIdMap>
  </header>
  <header guid="{DA28331A-3734-4B25-86A8-B72B60CE48CB}" dateTime="2022-02-14T09:54:15" maxSheetId="4" userName="Kopřivová Alena" r:id="rId111" minRId="5536" maxRId="5557">
    <sheetIdMap count="3">
      <sheetId val="1"/>
      <sheetId val="2"/>
      <sheetId val="3"/>
    </sheetIdMap>
  </header>
  <header guid="{576AA6DA-B664-4966-9FA8-1906005A7A77}" dateTime="2022-02-14T10:04:47" maxSheetId="4" userName="Kopřivová Alena" r:id="rId112" minRId="5558" maxRId="5605">
    <sheetIdMap count="3">
      <sheetId val="1"/>
      <sheetId val="2"/>
      <sheetId val="3"/>
    </sheetIdMap>
  </header>
  <header guid="{45D910E6-5F98-47D2-A9B3-4EE6D304E49F}" dateTime="2022-02-14T10:08:34" maxSheetId="4" userName="Kopřivová Alena" r:id="rId113" minRId="5606" maxRId="5653">
    <sheetIdMap count="3">
      <sheetId val="1"/>
      <sheetId val="2"/>
      <sheetId val="3"/>
    </sheetIdMap>
  </header>
  <header guid="{BFC3CBBD-9B18-4B2A-B4F7-31EEC538646C}" dateTime="2022-02-14T10:09:39" maxSheetId="4" userName="Kopřivová Alena" r:id="rId114" minRId="5654" maxRId="5665">
    <sheetIdMap count="3">
      <sheetId val="1"/>
      <sheetId val="2"/>
      <sheetId val="3"/>
    </sheetIdMap>
  </header>
  <header guid="{0C9BCBC1-B902-4804-AEC3-5DF1744FC996}" dateTime="2022-02-14T10:11:35" maxSheetId="4" userName="Kopřivová Alena" r:id="rId115" minRId="5666" maxRId="5689">
    <sheetIdMap count="3">
      <sheetId val="1"/>
      <sheetId val="2"/>
      <sheetId val="3"/>
    </sheetIdMap>
  </header>
  <header guid="{134641CC-BF35-49CF-BF9A-4D9F4686BC0B}" dateTime="2022-02-14T10:50:53" maxSheetId="4" userName="Kopřivová Alena" r:id="rId116" minRId="5690" maxRId="5700">
    <sheetIdMap count="3">
      <sheetId val="1"/>
      <sheetId val="2"/>
      <sheetId val="3"/>
    </sheetIdMap>
  </header>
  <header guid="{A4FD1887-C741-4B72-A120-706A685A5BB8}" dateTime="2022-02-14T11:00:04" maxSheetId="4" userName="Kopřivová Alena" r:id="rId117" minRId="5701" maxRId="5710">
    <sheetIdMap count="3">
      <sheetId val="1"/>
      <sheetId val="2"/>
      <sheetId val="3"/>
    </sheetIdMap>
  </header>
  <header guid="{8A950757-89C9-4696-A5C1-97B11FA887A8}" dateTime="2022-02-14T11:03:03" maxSheetId="4" userName="Kopřivová Alena" r:id="rId118" minRId="5711" maxRId="5729">
    <sheetIdMap count="3">
      <sheetId val="1"/>
      <sheetId val="2"/>
      <sheetId val="3"/>
    </sheetIdMap>
  </header>
  <header guid="{6FA2F57C-9978-4897-8C96-0D798B1BD289}" dateTime="2022-02-14T11:13:27" maxSheetId="4" userName="Kopřivová Alena" r:id="rId119" minRId="5730" maxRId="5740">
    <sheetIdMap count="3">
      <sheetId val="1"/>
      <sheetId val="2"/>
      <sheetId val="3"/>
    </sheetIdMap>
  </header>
  <header guid="{7C73CCEA-9DE3-4EC2-A324-5BCF4A53A720}" dateTime="2022-02-14T11:17:57" maxSheetId="4" userName="Kopřivová Alena" r:id="rId120" minRId="5741" maxRId="5752">
    <sheetIdMap count="3">
      <sheetId val="1"/>
      <sheetId val="2"/>
      <sheetId val="3"/>
    </sheetIdMap>
  </header>
  <header guid="{4597E3C4-51B6-4804-8E66-ECDB95B663F5}" dateTime="2022-02-14T12:23:59" maxSheetId="4" userName="Jarkovský Václav Ing." r:id="rId121" minRId="5753" maxRId="6252">
    <sheetIdMap count="3">
      <sheetId val="1"/>
      <sheetId val="2"/>
      <sheetId val="3"/>
    </sheetIdMap>
  </header>
  <header guid="{10104603-8DF0-40E9-A491-F68C10ABADDD}" dateTime="2022-02-14T12:27:28" maxSheetId="4" userName="Jarkovský Václav Ing." r:id="rId122" minRId="6255" maxRId="6395">
    <sheetIdMap count="3">
      <sheetId val="1"/>
      <sheetId val="2"/>
      <sheetId val="3"/>
    </sheetIdMap>
  </header>
  <header guid="{933377D2-4FCE-48AF-8063-5BB6364A2C56}" dateTime="2022-02-14T12:31:07" maxSheetId="4" userName="Jarkovský Václav Ing." r:id="rId123" minRId="6396" maxRId="6998">
    <sheetIdMap count="3">
      <sheetId val="1"/>
      <sheetId val="2"/>
      <sheetId val="3"/>
    </sheetIdMap>
  </header>
  <header guid="{CB2EE90B-5CB2-4B4F-B223-3A908920D73F}" dateTime="2022-02-14T12:39:22" maxSheetId="4" userName="Jarkovský Václav Ing." r:id="rId124" minRId="6999" maxRId="7141">
    <sheetIdMap count="3">
      <sheetId val="1"/>
      <sheetId val="2"/>
      <sheetId val="3"/>
    </sheetIdMap>
  </header>
  <header guid="{8AFBCB0F-75D6-4EF4-8B27-275DBCCACACC}" dateTime="2022-02-14T14:47:25" maxSheetId="4" userName="Jarkovský Václav Ing." r:id="rId125" minRId="7142" maxRId="7296">
    <sheetIdMap count="3">
      <sheetId val="1"/>
      <sheetId val="2"/>
      <sheetId val="3"/>
    </sheetIdMap>
  </header>
  <header guid="{1434BD12-D319-4770-A835-6AC3B1CA2D75}" dateTime="2022-02-14T15:18:50" maxSheetId="4" userName="Jarkovský Václav Ing." r:id="rId126" minRId="7299" maxRId="7546">
    <sheetIdMap count="3">
      <sheetId val="1"/>
      <sheetId val="2"/>
      <sheetId val="3"/>
    </sheetIdMap>
  </header>
  <header guid="{2B67D70B-3F95-4DBA-956C-BBEAB2C7E11A}" dateTime="2022-02-15T07:04:38" maxSheetId="4" userName="Jarkovský Václav Ing." r:id="rId127" minRId="7547">
    <sheetIdMap count="3">
      <sheetId val="1"/>
      <sheetId val="2"/>
      <sheetId val="3"/>
    </sheetIdMap>
  </header>
  <header guid="{57AE1750-19B9-4ADC-8E8D-C56C04A9092D}" dateTime="2022-02-15T07:11:09" maxSheetId="4" userName="Jarkovský Václav Ing." r:id="rId128" minRId="7550" maxRId="7559">
    <sheetIdMap count="3">
      <sheetId val="1"/>
      <sheetId val="2"/>
      <sheetId val="3"/>
    </sheetIdMap>
  </header>
  <header guid="{0AA46438-F168-4FAA-B121-3F2FBD490B10}" dateTime="2022-02-15T07:22:09" maxSheetId="4" userName="Jarkovský Václav Ing." r:id="rId129" minRId="7562">
    <sheetIdMap count="3">
      <sheetId val="1"/>
      <sheetId val="2"/>
      <sheetId val="3"/>
    </sheetIdMap>
  </header>
  <header guid="{3757A100-63B7-46E6-BEEC-85AFB4358B2F}" dateTime="2022-05-02T11:24:39" maxSheetId="4" userName="Jarkovský Václav Ing." r:id="rId130" minRId="7565" maxRId="7670">
    <sheetIdMap count="3">
      <sheetId val="1"/>
      <sheetId val="2"/>
      <sheetId val="3"/>
    </sheetIdMap>
  </header>
  <header guid="{1A92F41E-C942-4406-A3EF-D21502FD04ED}" dateTime="2022-05-02T11:29:23" maxSheetId="4" userName="Jarkovský Václav Ing." r:id="rId131" minRId="7673">
    <sheetIdMap count="3">
      <sheetId val="1"/>
      <sheetId val="2"/>
      <sheetId val="3"/>
    </sheetIdMap>
  </header>
  <header guid="{8D195146-0E80-4A51-9F64-EFEEC418051F}" dateTime="2022-05-05T21:03:41" maxSheetId="4" userName="Jarkovský Václav Ing." r:id="rId132">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14" sId="1">
    <oc r="D2" t="inlineStr">
      <is>
        <t>zaměstnanci, úroveň odměňování - skutečnost v roce 2020, hrazeno ze stát. rozpočtu</t>
      </is>
    </oc>
    <nc r="D2" t="inlineStr">
      <is>
        <t>zaměstnanci, úroveň odměňování - skutečnost v roce 2021, hrazeno ze stát. rozpočtu</t>
      </is>
    </nc>
  </rcc>
  <rcc rId="2815" sId="1" numFmtId="4">
    <oc r="D5">
      <v>42.758200000000002</v>
    </oc>
    <nc r="D5"/>
  </rcc>
  <rcc rId="2816" sId="1" numFmtId="4">
    <oc r="E5">
      <v>0</v>
    </oc>
    <nc r="E5"/>
  </rcc>
  <rcc rId="2817" sId="1" numFmtId="4">
    <oc r="F5">
      <v>16027.701999999999</v>
    </oc>
    <nc r="F5"/>
  </rcc>
  <rcc rId="2818" sId="1" numFmtId="4">
    <oc r="G5">
      <v>3790.6990000000001</v>
    </oc>
    <nc r="G5"/>
  </rcc>
  <rcc rId="2819" sId="1" numFmtId="4">
    <oc r="H5">
      <v>243.893</v>
    </oc>
    <nc r="H5"/>
  </rcc>
  <rcc rId="2820" sId="1" numFmtId="4">
    <oc r="I5">
      <v>4466.942</v>
    </oc>
    <nc r="I5"/>
  </rcc>
  <rcc rId="2821" sId="1" numFmtId="4">
    <oc r="J5">
      <v>356.85500000000002</v>
    </oc>
    <nc r="J5"/>
  </rcc>
  <rcc rId="2822" sId="1" numFmtId="4">
    <oc r="K5">
      <v>144.953</v>
    </oc>
    <nc r="K5"/>
  </rcc>
  <rcc rId="2823" sId="1" numFmtId="4">
    <oc r="L5">
      <v>277.964</v>
    </oc>
    <nc r="L5"/>
  </rcc>
  <rcc rId="2824" sId="1" numFmtId="4">
    <oc r="M5">
      <v>18.068000000000001</v>
    </oc>
    <nc r="M5"/>
  </rcc>
  <rcc rId="2825" sId="1" numFmtId="4">
    <oc r="N5">
      <v>25.477</v>
    </oc>
    <nc r="N5"/>
  </rcc>
  <rcc rId="2826" sId="1" numFmtId="4">
    <oc r="O5">
      <v>3.78</v>
    </oc>
    <nc r="O5"/>
  </rcc>
  <rcc rId="2827" sId="1" numFmtId="4">
    <oc r="D6">
      <v>8.5625</v>
    </oc>
    <nc r="D6"/>
  </rcc>
  <rcc rId="2828" sId="1" numFmtId="4">
    <oc r="E6">
      <v>0</v>
    </oc>
    <nc r="E6"/>
  </rcc>
  <rcc rId="2829" sId="1" numFmtId="4">
    <oc r="F6">
      <v>1999.501</v>
    </oc>
    <nc r="F6"/>
  </rcc>
  <rcc rId="2830" sId="1" numFmtId="4">
    <oc r="G6">
      <v>263.40800000000002</v>
    </oc>
    <nc r="G6"/>
  </rcc>
  <rcc rId="2831" sId="1" numFmtId="4">
    <oc r="H6">
      <v>103.30200000000001</v>
    </oc>
    <nc r="H6"/>
  </rcc>
  <rcc rId="2832" sId="1" numFmtId="4">
    <oc r="I6">
      <v>514.29999999999995</v>
    </oc>
    <nc r="I6"/>
  </rcc>
  <rcc rId="2833" sId="1" numFmtId="4">
    <oc r="J6">
      <v>28.646000000000001</v>
    </oc>
    <nc r="J6"/>
  </rcc>
  <rcc rId="2834" sId="1" numFmtId="4">
    <oc r="K6">
      <v>0</v>
    </oc>
    <nc r="K6"/>
  </rcc>
  <rcc rId="2835" sId="1" numFmtId="4">
    <oc r="L6">
      <v>0</v>
    </oc>
    <nc r="L6"/>
  </rcc>
  <rcc rId="2836" sId="1" numFmtId="4">
    <oc r="M6">
      <v>0</v>
    </oc>
    <nc r="M6"/>
  </rcc>
  <rcc rId="2837" sId="1" numFmtId="4">
    <oc r="N6">
      <v>0</v>
    </oc>
    <nc r="N6"/>
  </rcc>
  <rcc rId="2838" sId="1" numFmtId="4">
    <oc r="O6">
      <v>0</v>
    </oc>
    <nc r="O6"/>
  </rcc>
  <rcc rId="2839" sId="1" numFmtId="4">
    <oc r="D7">
      <v>52.037199999999999</v>
    </oc>
    <nc r="D7"/>
  </rcc>
  <rcc rId="2840" sId="1" numFmtId="4">
    <oc r="E7">
      <v>0.5</v>
    </oc>
    <nc r="E7"/>
  </rcc>
  <rcc rId="2841" sId="1" numFmtId="4">
    <oc r="F7">
      <v>17815.135999999999</v>
    </oc>
    <nc r="F7"/>
  </rcc>
  <rcc rId="2842" sId="1" numFmtId="4">
    <oc r="G7">
      <v>4948.8339999999998</v>
    </oc>
    <nc r="G7"/>
  </rcc>
  <rcc rId="2843" sId="1" numFmtId="4">
    <oc r="H7">
      <v>891.46500000000003</v>
    </oc>
    <nc r="H7"/>
  </rcc>
  <rcc rId="2844" sId="1" numFmtId="4">
    <oc r="I7">
      <v>5250.8329999999996</v>
    </oc>
    <nc r="I7"/>
  </rcc>
  <rcc rId="2845" sId="1" numFmtId="4">
    <oc r="J7">
      <v>292.89600000000002</v>
    </oc>
    <nc r="J7"/>
  </rcc>
  <rcc rId="2846" sId="1" numFmtId="4">
    <oc r="K7">
      <v>157.07</v>
    </oc>
    <nc r="K7"/>
  </rcc>
  <rcc rId="2847" sId="1" numFmtId="4">
    <oc r="L7">
      <v>627.16899999999998</v>
    </oc>
    <nc r="L7"/>
  </rcc>
  <rcc rId="2848" sId="1" numFmtId="4">
    <oc r="M7">
      <v>0</v>
    </oc>
    <nc r="M7"/>
  </rcc>
  <rcc rId="2849" sId="1" numFmtId="4">
    <oc r="N7">
      <v>0</v>
    </oc>
    <nc r="N7"/>
  </rcc>
  <rcc rId="2850" sId="1" numFmtId="4">
    <oc r="O7">
      <v>0</v>
    </oc>
    <nc r="O7"/>
  </rcc>
  <rcc rId="2851" sId="1" numFmtId="4">
    <oc r="D8">
      <v>14.7866</v>
    </oc>
    <nc r="D8"/>
  </rcc>
  <rcc rId="2852" sId="1" numFmtId="4">
    <oc r="E8">
      <v>0</v>
    </oc>
    <nc r="E8"/>
  </rcc>
  <rcc rId="2853" sId="1" numFmtId="4">
    <oc r="F8">
      <v>2786.2640000000001</v>
    </oc>
    <nc r="F8"/>
  </rcc>
  <rcc rId="2854" sId="1" numFmtId="4">
    <oc r="G8">
      <v>964.57299999999998</v>
    </oc>
    <nc r="G8"/>
  </rcc>
  <rcc rId="2855" sId="1" numFmtId="4">
    <oc r="H8">
      <v>394.58000000000004</v>
    </oc>
    <nc r="H8"/>
  </rcc>
  <rcc rId="2856" sId="1" numFmtId="4">
    <oc r="I8">
      <v>838.5</v>
    </oc>
    <nc r="I8"/>
  </rcc>
  <rcc rId="2857" sId="1" numFmtId="4">
    <oc r="J8">
      <v>75.248999999999995</v>
    </oc>
    <nc r="J8"/>
  </rcc>
  <rcc rId="2858" sId="1" numFmtId="4">
    <oc r="K8">
      <v>0</v>
    </oc>
    <nc r="K8"/>
  </rcc>
  <rcc rId="2859" sId="1" numFmtId="4">
    <oc r="L8">
      <v>0</v>
    </oc>
    <nc r="L8"/>
  </rcc>
  <rcc rId="2860" sId="1" numFmtId="4">
    <oc r="M8">
      <v>0</v>
    </oc>
    <nc r="M8"/>
  </rcc>
  <rcc rId="2861" sId="1" numFmtId="4">
    <oc r="N8">
      <v>0</v>
    </oc>
    <nc r="N8"/>
  </rcc>
  <rcc rId="2862" sId="1" numFmtId="4">
    <oc r="O8">
      <v>0</v>
    </oc>
    <nc r="O8"/>
  </rcc>
  <rcc rId="2863" sId="1" numFmtId="4">
    <oc r="D9">
      <v>32.933900000000001</v>
    </oc>
    <nc r="D9"/>
  </rcc>
  <rcc rId="2864" sId="1" numFmtId="4">
    <oc r="E9">
      <v>0</v>
    </oc>
    <nc r="E9"/>
  </rcc>
  <rcc rId="2865" sId="1" numFmtId="4">
    <oc r="F9">
      <v>11526.497000000001</v>
    </oc>
    <nc r="F9"/>
  </rcc>
  <rcc rId="2866" sId="1" numFmtId="4">
    <oc r="G9">
      <v>3253.2230000000004</v>
    </oc>
    <nc r="G9"/>
  </rcc>
  <rcc rId="2867" sId="1" numFmtId="4">
    <oc r="H9">
      <v>76.406000000000006</v>
    </oc>
    <nc r="H9"/>
  </rcc>
  <rcc rId="2868" sId="1" numFmtId="4">
    <oc r="I9">
      <v>2469.098</v>
    </oc>
    <nc r="I9"/>
  </rcc>
  <rcc rId="2869" sId="1" numFmtId="4">
    <oc r="J9">
      <v>338.363</v>
    </oc>
    <nc r="J9"/>
  </rcc>
  <rcc rId="2870" sId="1" numFmtId="4">
    <oc r="K9">
      <v>106.11500000000001</v>
    </oc>
    <nc r="K9"/>
  </rcc>
  <rcc rId="2871" sId="1" numFmtId="4">
    <oc r="L9">
      <v>162.79500000000002</v>
    </oc>
    <nc r="L9"/>
  </rcc>
  <rcc rId="2872" sId="1" numFmtId="4">
    <oc r="M9">
      <v>0</v>
    </oc>
    <nc r="M9"/>
  </rcc>
  <rcc rId="2873" sId="1" numFmtId="4">
    <oc r="N9">
      <v>36.524000000000001</v>
    </oc>
    <nc r="N9"/>
  </rcc>
  <rcc rId="2874" sId="1" numFmtId="4">
    <oc r="O9">
      <v>10.95</v>
    </oc>
    <nc r="O9"/>
  </rcc>
  <rcc rId="2875" sId="1" numFmtId="4">
    <oc r="D10">
      <v>9.1125000000000007</v>
    </oc>
    <nc r="D10"/>
  </rcc>
  <rcc rId="2876" sId="1" numFmtId="4">
    <oc r="E10">
      <v>0</v>
    </oc>
    <nc r="E10"/>
  </rcc>
  <rcc rId="2877" sId="1" numFmtId="4">
    <oc r="F10">
      <v>1899.8500000000001</v>
    </oc>
    <nc r="F10"/>
  </rcc>
  <rcc rId="2878" sId="1" numFmtId="4">
    <oc r="G10">
      <v>300.26499999999999</v>
    </oc>
    <nc r="G10"/>
  </rcc>
  <rcc rId="2879" sId="1" numFmtId="4">
    <oc r="H10">
      <v>26.518000000000004</v>
    </oc>
    <nc r="H10"/>
  </rcc>
  <rcc rId="2880" sId="1" numFmtId="4">
    <oc r="I10">
      <v>410.32799999999997</v>
    </oc>
    <nc r="I10"/>
  </rcc>
  <rcc rId="2881" sId="1" numFmtId="4">
    <oc r="J10">
      <v>26.251999999999999</v>
    </oc>
    <nc r="J10"/>
  </rcc>
  <rcc rId="2882" sId="1" numFmtId="4">
    <oc r="K10">
      <v>0</v>
    </oc>
    <nc r="K10"/>
  </rcc>
  <rcc rId="2883" sId="1" numFmtId="4">
    <oc r="L10">
      <v>0</v>
    </oc>
    <nc r="L10"/>
  </rcc>
  <rcc rId="2884" sId="1" numFmtId="4">
    <oc r="M10">
      <v>13.818</v>
    </oc>
    <nc r="M10"/>
  </rcc>
  <rcc rId="2885" sId="1" numFmtId="4">
    <oc r="N10">
      <v>0</v>
    </oc>
    <nc r="N10"/>
  </rcc>
  <rcc rId="2886" sId="1" numFmtId="4">
    <oc r="O10">
      <v>13.548999999999999</v>
    </oc>
    <nc r="O10"/>
  </rcc>
  <rcc rId="2887" sId="1" numFmtId="4">
    <oc r="D11">
      <v>48.194099999999999</v>
    </oc>
    <nc r="D11"/>
  </rcc>
  <rcc rId="2888" sId="1" numFmtId="4">
    <oc r="E11">
      <v>0</v>
    </oc>
    <nc r="E11"/>
  </rcc>
  <rcc rId="2889" sId="1" numFmtId="4">
    <oc r="F11">
      <v>16990.34</v>
    </oc>
    <nc r="F11"/>
  </rcc>
  <rcc rId="2890" sId="1" numFmtId="4">
    <oc r="G11">
      <v>5208.3339999999998</v>
    </oc>
    <nc r="G11"/>
  </rcc>
  <rcc rId="2891" sId="1" numFmtId="4">
    <oc r="H11">
      <v>671.03399999999999</v>
    </oc>
    <nc r="H11"/>
  </rcc>
  <rcc rId="2892" sId="1" numFmtId="4">
    <oc r="I11">
      <v>3379.047</v>
    </oc>
    <nc r="I11"/>
  </rcc>
  <rcc rId="2893" sId="1" numFmtId="4">
    <oc r="J11">
      <v>390.488</v>
    </oc>
    <nc r="J11"/>
  </rcc>
  <rcc rId="2894" sId="1" numFmtId="4">
    <oc r="K11">
      <v>179.56299999999999</v>
    </oc>
    <nc r="K11"/>
  </rcc>
  <rcc rId="2895" sId="1" numFmtId="4">
    <oc r="L11">
      <v>162.797</v>
    </oc>
    <nc r="L11"/>
  </rcc>
  <rcc rId="2896" sId="1" numFmtId="4">
    <oc r="M11">
      <v>10.782</v>
    </oc>
    <nc r="M11"/>
  </rcc>
  <rcc rId="2897" sId="1" numFmtId="4">
    <oc r="N11">
      <v>18.899000000000001</v>
    </oc>
    <nc r="N11"/>
  </rcc>
  <rcc rId="2898" sId="1" numFmtId="4">
    <oc r="O11">
      <v>8.048</v>
    </oc>
    <nc r="O11"/>
  </rcc>
  <rcc rId="2899" sId="1" numFmtId="4">
    <oc r="D12">
      <v>9.9830000000000005</v>
    </oc>
    <nc r="D12"/>
  </rcc>
  <rcc rId="2900" sId="1" numFmtId="4">
    <oc r="E12">
      <v>0</v>
    </oc>
    <nc r="E12"/>
  </rcc>
  <rcc rId="2901" sId="1" numFmtId="4">
    <oc r="F12">
      <v>2377.59</v>
    </oc>
    <nc r="F12"/>
  </rcc>
  <rcc rId="2902" sId="1" numFmtId="4">
    <oc r="G12">
      <v>382.40800000000002</v>
    </oc>
    <nc r="G12"/>
  </rcc>
  <rcc rId="2903" sId="1" numFmtId="4">
    <oc r="H12">
      <v>230.44800000000001</v>
    </oc>
    <nc r="H12"/>
  </rcc>
  <rcc rId="2904" sId="1" numFmtId="4">
    <oc r="I12">
      <v>754.76</v>
    </oc>
    <nc r="I12"/>
  </rcc>
  <rcc rId="2905" sId="1" numFmtId="4">
    <oc r="J12">
      <v>131.202</v>
    </oc>
    <nc r="J12"/>
  </rcc>
  <rcc rId="2906" sId="1" numFmtId="4">
    <oc r="K12">
      <v>0</v>
    </oc>
    <nc r="K12"/>
  </rcc>
  <rcc rId="2907" sId="1" numFmtId="4">
    <oc r="L12">
      <v>0</v>
    </oc>
    <nc r="L12"/>
  </rcc>
  <rcc rId="2908" sId="1" numFmtId="4">
    <oc r="M12">
      <v>0</v>
    </oc>
    <nc r="M12"/>
  </rcc>
  <rcc rId="2909" sId="1" numFmtId="4">
    <oc r="N12">
      <v>0</v>
    </oc>
    <nc r="N12"/>
  </rcc>
  <rcc rId="2910" sId="1" numFmtId="4">
    <oc r="O12">
      <v>0</v>
    </oc>
    <nc r="O12"/>
  </rcc>
  <rcc rId="2911" sId="1" numFmtId="4">
    <oc r="D13">
      <v>29.773299999999999</v>
    </oc>
    <nc r="D13"/>
  </rcc>
  <rcc rId="2912" sId="1" numFmtId="4">
    <oc r="E13">
      <v>0.5</v>
    </oc>
    <nc r="E13"/>
  </rcc>
  <rcc rId="2913" sId="1" numFmtId="4">
    <oc r="F13">
      <v>10415.001</v>
    </oc>
    <nc r="F13"/>
  </rcc>
  <rcc rId="2914" sId="1" numFmtId="4">
    <oc r="G13">
      <v>3624.0949999999998</v>
    </oc>
    <nc r="G13"/>
  </rcc>
  <rcc rId="2915" sId="1" numFmtId="4">
    <oc r="H13">
      <v>845.07</v>
    </oc>
    <nc r="H13"/>
  </rcc>
  <rcc rId="2916" sId="1" numFmtId="4">
    <oc r="I13">
      <v>2120.5590000000002</v>
    </oc>
    <nc r="I13"/>
  </rcc>
  <rcc rId="2917" sId="1" numFmtId="4">
    <oc r="J13">
      <v>267.5</v>
    </oc>
    <nc r="J13"/>
  </rcc>
  <rcc rId="2918" sId="1" numFmtId="4">
    <oc r="K13">
      <v>122.012</v>
    </oc>
    <nc r="K13"/>
  </rcc>
  <rcc rId="2919" sId="1" numFmtId="4">
    <oc r="L13">
      <v>253.17099999999999</v>
    </oc>
    <nc r="L13"/>
  </rcc>
  <rcc rId="2920" sId="1" numFmtId="4">
    <oc r="M13">
      <v>0</v>
    </oc>
    <nc r="M13"/>
  </rcc>
  <rcc rId="2921" sId="1" numFmtId="4">
    <oc r="N13">
      <v>28.468</v>
    </oc>
    <nc r="N13"/>
  </rcc>
  <rcc rId="2922" sId="1" numFmtId="4">
    <oc r="O13">
      <v>1.556</v>
    </oc>
    <nc r="O13"/>
  </rcc>
  <rcc rId="2923" sId="1" numFmtId="4">
    <oc r="D14">
      <v>12.7775</v>
    </oc>
    <nc r="D14"/>
  </rcc>
  <rcc rId="2924" sId="1" numFmtId="4">
    <oc r="E14">
      <v>0</v>
    </oc>
    <nc r="E14"/>
  </rcc>
  <rcc rId="2925" sId="1" numFmtId="4">
    <oc r="F14">
      <v>2378.5369999999998</v>
    </oc>
    <nc r="F14"/>
  </rcc>
  <rcc rId="2926" sId="1" numFmtId="4">
    <oc r="G14">
      <v>950.76599999999996</v>
    </oc>
    <nc r="G14"/>
  </rcc>
  <rcc rId="2927" sId="1" numFmtId="4">
    <oc r="H14">
      <v>181.92399999999998</v>
    </oc>
    <nc r="H14"/>
  </rcc>
  <rcc rId="2928" sId="1" numFmtId="4">
    <oc r="I14">
      <v>803.34799999999996</v>
    </oc>
    <nc r="I14"/>
  </rcc>
  <rcc rId="2929" sId="1" numFmtId="4">
    <oc r="J14">
      <v>63.881</v>
    </oc>
    <nc r="J14"/>
  </rcc>
  <rcc rId="2930" sId="1" numFmtId="4">
    <oc r="K14">
      <v>0</v>
    </oc>
    <nc r="K14"/>
  </rcc>
  <rcc rId="2931" sId="1" numFmtId="4">
    <oc r="L14">
      <v>0</v>
    </oc>
    <nc r="L14"/>
  </rcc>
  <rcc rId="2932" sId="1" numFmtId="4">
    <oc r="M14">
      <v>0</v>
    </oc>
    <nc r="M14"/>
  </rcc>
  <rcc rId="2933" sId="1" numFmtId="4">
    <oc r="N14">
      <v>0</v>
    </oc>
    <nc r="N14"/>
  </rcc>
  <rcc rId="2934" sId="1" numFmtId="4">
    <oc r="O14">
      <v>14.465000000000002</v>
    </oc>
    <nc r="O14"/>
  </rcc>
  <rcc rId="2935" sId="1" numFmtId="4">
    <oc r="D15">
      <v>103.93129999999999</v>
    </oc>
    <nc r="D15"/>
  </rcc>
  <rcc rId="2936" sId="1" numFmtId="4">
    <oc r="E15">
      <v>0</v>
    </oc>
    <nc r="E15"/>
  </rcc>
  <rcc rId="2937" sId="1" numFmtId="4">
    <oc r="F15">
      <v>36418.724999999999</v>
    </oc>
    <nc r="F15"/>
  </rcc>
  <rcc rId="2938" sId="1" numFmtId="4">
    <oc r="G15">
      <v>11897.086000000001</v>
    </oc>
    <nc r="G15"/>
  </rcc>
  <rcc rId="2939" sId="1" numFmtId="4">
    <oc r="H15">
      <v>676.36099999999999</v>
    </oc>
    <nc r="H15"/>
  </rcc>
  <rcc rId="2940" sId="1" numFmtId="4">
    <oc r="I15">
      <v>7799.6569999999992</v>
    </oc>
    <nc r="I15"/>
  </rcc>
  <rcc rId="2941" sId="1" numFmtId="4">
    <oc r="J15">
      <v>557.37099999999998</v>
    </oc>
    <nc r="J15"/>
  </rcc>
  <rcc rId="2942" sId="1" numFmtId="4">
    <oc r="K15">
      <v>632.66399999999999</v>
    </oc>
    <nc r="K15"/>
  </rcc>
  <rcc rId="2943" sId="1" numFmtId="4">
    <oc r="L15">
      <v>1324.2639999999999</v>
    </oc>
    <nc r="L15"/>
  </rcc>
  <rcc rId="2944" sId="1" numFmtId="4">
    <oc r="M15">
      <v>102.00700000000001</v>
    </oc>
    <nc r="M15"/>
  </rcc>
  <rcc rId="2945" sId="1" numFmtId="4">
    <oc r="N15">
      <v>11.093</v>
    </oc>
    <nc r="N15"/>
  </rcc>
  <rcc rId="2946" sId="1" numFmtId="4">
    <oc r="O15">
      <v>0</v>
    </oc>
    <nc r="O15"/>
  </rcc>
  <rcc rId="2947" sId="1" numFmtId="4">
    <oc r="D16">
      <v>38.614800000000002</v>
    </oc>
    <nc r="D16"/>
  </rcc>
  <rcc rId="2948" sId="1" numFmtId="4">
    <oc r="E16">
      <v>0</v>
    </oc>
    <nc r="E16"/>
  </rcc>
  <rcc rId="2949" sId="1" numFmtId="4">
    <oc r="F16">
      <v>8100.8610000000008</v>
    </oc>
    <nc r="F16"/>
  </rcc>
  <rcc rId="2950" sId="1" numFmtId="4">
    <oc r="G16">
      <v>1189.5409999999999</v>
    </oc>
    <nc r="G16"/>
  </rcc>
  <rcc rId="2951" sId="1" numFmtId="4">
    <oc r="H16">
      <v>335.11899999999997</v>
    </oc>
    <nc r="H16"/>
  </rcc>
  <rcc rId="2952" sId="1" numFmtId="4">
    <oc r="I16">
      <v>1591.8979999999999</v>
    </oc>
    <nc r="I16"/>
  </rcc>
  <rcc rId="2953" sId="1" numFmtId="4">
    <oc r="J16">
      <v>79.638000000000005</v>
    </oc>
    <nc r="J16"/>
  </rcc>
  <rcc rId="2954" sId="1" numFmtId="4">
    <oc r="K16">
      <v>0</v>
    </oc>
    <nc r="K16"/>
  </rcc>
  <rcc rId="2955" sId="1" numFmtId="4">
    <oc r="L16">
      <v>0</v>
    </oc>
    <nc r="L16"/>
  </rcc>
  <rcc rId="2956" sId="1" numFmtId="4">
    <oc r="M16">
      <v>163.94</v>
    </oc>
    <nc r="M16"/>
  </rcc>
  <rcc rId="2957" sId="1" numFmtId="4">
    <oc r="N16">
      <v>0</v>
    </oc>
    <nc r="N16"/>
  </rcc>
  <rcc rId="2958" sId="1" numFmtId="4">
    <oc r="O16">
      <v>0</v>
    </oc>
    <nc r="O16"/>
  </rcc>
  <rcc rId="2959" sId="1" numFmtId="4">
    <oc r="D17">
      <v>103.93129999999999</v>
    </oc>
    <nc r="D17"/>
  </rcc>
  <rcc rId="2960" sId="1" numFmtId="4">
    <oc r="E17">
      <v>0</v>
    </oc>
    <nc r="E17"/>
  </rcc>
  <rcc rId="2961" sId="1" numFmtId="4">
    <oc r="F17">
      <v>36418.724999999999</v>
    </oc>
    <nc r="F17"/>
  </rcc>
  <rcc rId="2962" sId="1" numFmtId="4">
    <oc r="G17">
      <v>11897.086000000001</v>
    </oc>
    <nc r="G17"/>
  </rcc>
  <rcc rId="2963" sId="1" numFmtId="4">
    <oc r="H17">
      <v>676.36099999999999</v>
    </oc>
    <nc r="H17"/>
  </rcc>
  <rcc rId="2964" sId="1" numFmtId="4">
    <oc r="I17">
      <v>7799.6569999999992</v>
    </oc>
    <nc r="I17"/>
  </rcc>
  <rcc rId="2965" sId="1" numFmtId="4">
    <oc r="J17">
      <v>557.37099999999998</v>
    </oc>
    <nc r="J17"/>
  </rcc>
  <rcc rId="2966" sId="1" numFmtId="4">
    <oc r="K17">
      <v>632.66399999999999</v>
    </oc>
    <nc r="K17"/>
  </rcc>
  <rcc rId="2967" sId="1" numFmtId="4">
    <oc r="L17">
      <v>1324.2639999999999</v>
    </oc>
    <nc r="L17"/>
  </rcc>
  <rcc rId="2968" sId="1" numFmtId="4">
    <oc r="M17">
      <v>102.00700000000001</v>
    </oc>
    <nc r="M17"/>
  </rcc>
  <rcc rId="2969" sId="1" numFmtId="4">
    <oc r="N17">
      <v>11.093</v>
    </oc>
    <nc r="N17"/>
  </rcc>
  <rcc rId="2970" sId="1" numFmtId="4">
    <oc r="O17">
      <v>0</v>
    </oc>
    <nc r="O17"/>
  </rcc>
  <rcc rId="2971" sId="1" numFmtId="4">
    <oc r="D18">
      <v>26.9115</v>
    </oc>
    <nc r="D18"/>
  </rcc>
  <rcc rId="2972" sId="1" numFmtId="4">
    <oc r="E18">
      <v>0</v>
    </oc>
    <nc r="E18"/>
  </rcc>
  <rcc rId="2973" sId="1" numFmtId="4">
    <oc r="F18">
      <v>5689.8940000000002</v>
    </oc>
    <nc r="F18"/>
  </rcc>
  <rcc rId="2974" sId="1" numFmtId="4">
    <oc r="G18">
      <v>887.59500000000003</v>
    </oc>
    <nc r="G18"/>
  </rcc>
  <rcc rId="2975" sId="1" numFmtId="4">
    <oc r="H18">
      <v>15.358000000000001</v>
    </oc>
    <nc r="H18"/>
  </rcc>
  <rcc rId="2976" sId="1" numFmtId="4">
    <oc r="I18">
      <v>1487.4750000000001</v>
    </oc>
    <nc r="I18"/>
  </rcc>
  <rcc rId="2977" sId="1" numFmtId="4">
    <oc r="J18">
      <v>223.17500000000001</v>
    </oc>
    <nc r="J18"/>
  </rcc>
  <rcc rId="2978" sId="1" numFmtId="4">
    <oc r="K18">
      <v>0</v>
    </oc>
    <nc r="K18"/>
  </rcc>
  <rcc rId="2979" sId="1" numFmtId="4">
    <oc r="L18">
      <v>0</v>
    </oc>
    <nc r="L18"/>
  </rcc>
  <rcc rId="2980" sId="1" numFmtId="4">
    <oc r="M18">
      <v>62.338999999999999</v>
    </oc>
    <nc r="M18"/>
  </rcc>
  <rcc rId="2981" sId="1" numFmtId="4">
    <oc r="N18">
      <v>0</v>
    </oc>
    <nc r="N18"/>
  </rcc>
  <rcc rId="2982" sId="1" numFmtId="4">
    <oc r="O18">
      <v>47.686999999999998</v>
    </oc>
    <nc r="O18"/>
  </rcc>
  <rcc rId="2983" sId="1" numFmtId="4">
    <oc r="D19">
      <v>43.546700000000001</v>
    </oc>
    <nc r="D19"/>
  </rcc>
  <rcc rId="2984" sId="1" numFmtId="4">
    <oc r="E19">
      <v>0</v>
    </oc>
    <nc r="E19"/>
  </rcc>
  <rcc rId="2985" sId="1" numFmtId="4">
    <oc r="F19">
      <v>14101.253999999999</v>
    </oc>
    <nc r="F19"/>
  </rcc>
  <rcc rId="2986" sId="1" numFmtId="4">
    <oc r="G19">
      <v>4125.6530000000002</v>
    </oc>
    <nc r="G19"/>
  </rcc>
  <rcc rId="2987" sId="1" numFmtId="4">
    <oc r="H19">
      <v>249.49800000000002</v>
    </oc>
    <nc r="H19"/>
  </rcc>
  <rcc rId="2988" sId="1" numFmtId="4">
    <oc r="I19">
      <v>3423.8829999999998</v>
    </oc>
    <nc r="I19"/>
  </rcc>
  <rcc rId="2989" sId="1" numFmtId="4">
    <oc r="J19">
      <v>293.38600000000002</v>
    </oc>
    <nc r="J19"/>
  </rcc>
  <rcc rId="2990" sId="1" numFmtId="4">
    <oc r="K19">
      <v>135.41200000000001</v>
    </oc>
    <nc r="K19"/>
  </rcc>
  <rcc rId="2991" sId="1" numFmtId="4">
    <oc r="L19">
      <v>109.60299999999999</v>
    </oc>
    <nc r="L19"/>
  </rcc>
  <rcc rId="2992" sId="1" numFmtId="4">
    <oc r="M19">
      <v>3.9649999999999999</v>
    </oc>
    <nc r="M19"/>
  </rcc>
  <rcc rId="2993" sId="1" numFmtId="4">
    <oc r="N19">
      <v>0</v>
    </oc>
    <nc r="N19"/>
  </rcc>
  <rcc rId="2994" sId="1" numFmtId="4">
    <oc r="O19">
      <v>14.681000000000001</v>
    </oc>
    <nc r="O19"/>
  </rcc>
  <rcc rId="2995" sId="1" numFmtId="4">
    <oc r="D20">
      <v>9.9166999999999987</v>
    </oc>
    <nc r="D20"/>
  </rcc>
  <rcc rId="2996" sId="1" numFmtId="4">
    <oc r="E20">
      <v>0</v>
    </oc>
    <nc r="E20"/>
  </rcc>
  <rcc rId="2997" sId="1" numFmtId="4">
    <oc r="F20">
      <v>2366.3589999999999</v>
    </oc>
    <nc r="F20"/>
  </rcc>
  <rcc rId="2998" sId="1" numFmtId="4">
    <oc r="G20">
      <v>330.1</v>
    </oc>
    <nc r="G20"/>
  </rcc>
  <rcc rId="2999" sId="1" numFmtId="4">
    <oc r="H20">
      <v>207.84099999999998</v>
    </oc>
    <nc r="H20"/>
  </rcc>
  <rcc rId="3000" sId="1" numFmtId="4">
    <oc r="I20">
      <v>803.5</v>
    </oc>
    <nc r="I20"/>
  </rcc>
  <rcc rId="3001" sId="1" numFmtId="4">
    <oc r="J20">
      <v>79.433999999999997</v>
    </oc>
    <nc r="J20"/>
  </rcc>
  <rcc rId="3002" sId="1" numFmtId="4">
    <oc r="K20">
      <v>8.6460000000000008</v>
    </oc>
    <nc r="K20"/>
  </rcc>
  <rcc rId="3003" sId="1" numFmtId="4">
    <oc r="L20">
      <v>0</v>
    </oc>
    <nc r="L20"/>
  </rcc>
  <rcc rId="3004" sId="1" numFmtId="4">
    <oc r="M20">
      <v>0</v>
    </oc>
    <nc r="M20"/>
  </rcc>
  <rcc rId="3005" sId="1" numFmtId="4">
    <oc r="N20">
      <v>0</v>
    </oc>
    <nc r="N20"/>
  </rcc>
  <rcc rId="3006" sId="1" numFmtId="4">
    <oc r="O20">
      <v>4.0049999999999999</v>
    </oc>
    <nc r="O20"/>
  </rcc>
  <rcc rId="3007" sId="1" numFmtId="4">
    <oc r="D21">
      <v>41.1584</v>
    </oc>
    <nc r="D21"/>
  </rcc>
  <rcc rId="3008" sId="1" numFmtId="4">
    <oc r="E21">
      <v>0</v>
    </oc>
    <nc r="E21"/>
  </rcc>
  <rcc rId="3009" sId="1" numFmtId="4">
    <oc r="F21">
      <v>14714.114</v>
    </oc>
    <nc r="F21"/>
  </rcc>
  <rcc rId="3010" sId="1" numFmtId="4">
    <oc r="G21">
      <v>4260.0429999999997</v>
    </oc>
    <nc r="G21"/>
  </rcc>
  <rcc rId="3011" sId="1" numFmtId="4">
    <oc r="H21">
      <v>270.471</v>
    </oc>
    <nc r="H21"/>
  </rcc>
  <rcc rId="3012" sId="1" numFmtId="4">
    <oc r="I21">
      <v>4224.9480000000003</v>
    </oc>
    <nc r="I21"/>
  </rcc>
  <rcc rId="3013" sId="1" numFmtId="4">
    <oc r="J21">
      <v>270.16300000000001</v>
    </oc>
    <nc r="J21"/>
  </rcc>
  <rcc rId="3014" sId="1" numFmtId="4">
    <oc r="K21">
      <v>179.77500000000001</v>
    </oc>
    <nc r="K21"/>
  </rcc>
  <rcc rId="3015" sId="1" numFmtId="4">
    <oc r="L21">
      <v>86.646000000000001</v>
    </oc>
    <nc r="L21"/>
  </rcc>
  <rcc rId="3016" sId="1" numFmtId="4">
    <oc r="M21">
      <v>17.638000000000002</v>
    </oc>
    <nc r="M21"/>
  </rcc>
  <rcc rId="3017" sId="1" numFmtId="4">
    <oc r="N21">
      <v>0</v>
    </oc>
    <nc r="N21"/>
  </rcc>
  <rcc rId="3018" sId="1" numFmtId="4">
    <oc r="O21">
      <v>0</v>
    </oc>
    <nc r="O21"/>
  </rcc>
  <rcc rId="3019" sId="1" numFmtId="4">
    <oc r="D22">
      <v>11.3592</v>
    </oc>
    <nc r="D22"/>
  </rcc>
  <rcc rId="3020" sId="1" numFmtId="4">
    <oc r="E22">
      <v>0</v>
    </oc>
    <nc r="E22"/>
  </rcc>
  <rcc rId="3021" sId="1" numFmtId="4">
    <oc r="F22">
      <v>2392.7339999999999</v>
    </oc>
    <nc r="F22"/>
  </rcc>
  <rcc rId="3022" sId="1" numFmtId="4">
    <oc r="G22">
      <v>365.59</v>
    </oc>
    <nc r="G22"/>
  </rcc>
  <rcc rId="3023" sId="1" numFmtId="4">
    <oc r="H22">
      <v>14.941000000000001</v>
    </oc>
    <nc r="H22"/>
  </rcc>
  <rcc rId="3024" sId="1" numFmtId="4">
    <oc r="I22">
      <v>662.1</v>
    </oc>
    <nc r="I22"/>
  </rcc>
  <rcc rId="3025" sId="1" numFmtId="4">
    <oc r="J22">
      <v>34.792999999999999</v>
    </oc>
    <nc r="J22"/>
  </rcc>
  <rcc rId="3026" sId="1" numFmtId="4">
    <oc r="K22">
      <v>0</v>
    </oc>
    <nc r="K22"/>
  </rcc>
  <rcc rId="3027" sId="1" numFmtId="4">
    <oc r="L22">
      <v>0</v>
    </oc>
    <nc r="L22"/>
  </rcc>
  <rcc rId="3028" sId="1" numFmtId="4">
    <oc r="M22">
      <v>0</v>
    </oc>
    <nc r="M22"/>
  </rcc>
  <rcc rId="3029" sId="1" numFmtId="4">
    <oc r="N22">
      <v>0</v>
    </oc>
    <nc r="N22"/>
  </rcc>
  <rcc rId="3030" sId="1" numFmtId="4">
    <oc r="O22">
      <v>0</v>
    </oc>
    <nc r="O22"/>
  </rcc>
  <rcc rId="3031" sId="1" numFmtId="4">
    <oc r="D23">
      <v>76.931899999999999</v>
    </oc>
    <nc r="D23"/>
  </rcc>
  <rcc rId="3032" sId="1" numFmtId="4">
    <oc r="E23">
      <v>0</v>
    </oc>
    <nc r="E23"/>
  </rcc>
  <rcc rId="3033" sId="1" numFmtId="4">
    <oc r="F23">
      <v>26510.330999999998</v>
    </oc>
    <nc r="F23"/>
  </rcc>
  <rcc rId="3034" sId="1" numFmtId="4">
    <oc r="G23">
      <v>8482.1290000000008</v>
    </oc>
    <nc r="G23"/>
  </rcc>
  <rcc rId="3035" sId="1" numFmtId="4">
    <oc r="H23">
      <v>3730.3320000000003</v>
    </oc>
    <nc r="H23"/>
  </rcc>
  <rcc rId="3036" sId="1" numFmtId="4">
    <oc r="I23">
      <v>6806.1419999999998</v>
    </oc>
    <nc r="I23"/>
  </rcc>
  <rcc rId="3037" sId="1" numFmtId="4">
    <oc r="J23">
      <v>729.26600000000008</v>
    </oc>
    <nc r="J23"/>
  </rcc>
  <rcc rId="3038" sId="1" numFmtId="4">
    <oc r="K23">
      <v>343.6</v>
    </oc>
    <nc r="K23"/>
  </rcc>
  <rcc rId="3039" sId="1" numFmtId="4">
    <oc r="L23">
      <v>193.62200000000001</v>
    </oc>
    <nc r="L23"/>
  </rcc>
  <rcc rId="3040" sId="1" numFmtId="4">
    <oc r="M23">
      <v>0</v>
    </oc>
    <nc r="M23"/>
  </rcc>
  <rcc rId="3041" sId="1" numFmtId="4">
    <oc r="N23">
      <v>83.948999999999998</v>
    </oc>
    <nc r="N23"/>
  </rcc>
  <rcc rId="3042" sId="1" numFmtId="4">
    <oc r="O23">
      <v>60.216000000000001</v>
    </oc>
    <nc r="O23"/>
  </rcc>
  <rcc rId="3043" sId="1" numFmtId="4">
    <oc r="D24">
      <v>27.286200000000001</v>
    </oc>
    <nc r="D24"/>
  </rcc>
  <rcc rId="3044" sId="1" numFmtId="4">
    <oc r="E24">
      <v>0</v>
    </oc>
    <nc r="E24"/>
  </rcc>
  <rcc rId="3045" sId="1" numFmtId="4">
    <oc r="F24">
      <v>5843.4969999999994</v>
    </oc>
    <nc r="F24"/>
  </rcc>
  <rcc rId="3046" sId="1" numFmtId="4">
    <oc r="G24">
      <v>1136.5830000000001</v>
    </oc>
    <nc r="G24"/>
  </rcc>
  <rcc rId="3047" sId="1" numFmtId="4">
    <oc r="H24">
      <v>769.16699999999992</v>
    </oc>
    <nc r="H24"/>
  </rcc>
  <rcc rId="3048" sId="1" numFmtId="4">
    <oc r="I24">
      <v>964.66199999999992</v>
    </oc>
    <nc r="I24"/>
  </rcc>
  <rcc rId="3049" sId="1" numFmtId="4">
    <oc r="J24">
      <v>150.399</v>
    </oc>
    <nc r="J24"/>
  </rcc>
  <rcc rId="3050" sId="1" numFmtId="4">
    <oc r="K24">
      <v>0</v>
    </oc>
    <nc r="K24"/>
  </rcc>
  <rcc rId="3051" sId="1" numFmtId="4">
    <oc r="L24">
      <v>0</v>
    </oc>
    <nc r="L24"/>
  </rcc>
  <rcc rId="3052" sId="1" numFmtId="4">
    <oc r="M24">
      <v>0</v>
    </oc>
    <nc r="M24"/>
  </rcc>
  <rcc rId="3053" sId="1" numFmtId="4">
    <oc r="N24">
      <v>0</v>
    </oc>
    <nc r="N24"/>
  </rcc>
  <rcc rId="3054" sId="1" numFmtId="4">
    <oc r="O24">
      <v>14.114000000000001</v>
    </oc>
    <nc r="O24"/>
  </rcc>
  <rcc rId="3055" sId="1" numFmtId="4">
    <oc r="D25">
      <v>52.791599999999995</v>
    </oc>
    <nc r="D25"/>
  </rcc>
  <rcc rId="3056" sId="1" numFmtId="4">
    <oc r="E25">
      <v>0.7</v>
    </oc>
    <nc r="E25"/>
  </rcc>
  <rcc rId="3057" sId="1" numFmtId="4">
    <oc r="F25">
      <v>17892.415000000001</v>
    </oc>
    <nc r="F25"/>
  </rcc>
  <rcc rId="3058" sId="1" numFmtId="4">
    <oc r="G25">
      <v>4256.799</v>
    </oc>
    <nc r="G25"/>
  </rcc>
  <rcc rId="3059" sId="1" numFmtId="4">
    <oc r="H25">
      <v>427.66800000000001</v>
    </oc>
    <nc r="H25"/>
  </rcc>
  <rcc rId="3060" sId="1" numFmtId="4">
    <oc r="I25">
      <v>2079.5129999999999</v>
    </oc>
    <nc r="I25"/>
  </rcc>
  <rcc rId="3061" sId="1" numFmtId="4">
    <oc r="J25">
      <v>816.17399999999998</v>
    </oc>
    <nc r="J25"/>
  </rcc>
  <rcc rId="3062" sId="1" numFmtId="4">
    <oc r="K25">
      <v>298.762</v>
    </oc>
    <nc r="K25"/>
  </rcc>
  <rcc rId="3063" sId="1" numFmtId="4">
    <oc r="L25">
      <v>170.25</v>
    </oc>
    <nc r="L25"/>
  </rcc>
  <rcc rId="3064" sId="1" numFmtId="4">
    <oc r="M25">
      <v>0</v>
    </oc>
    <nc r="M25"/>
  </rcc>
  <rcc rId="3065" sId="1" numFmtId="4">
    <oc r="N25">
      <v>15.172000000000001</v>
    </oc>
    <nc r="N25"/>
  </rcc>
  <rcc rId="3066" sId="1" numFmtId="4">
    <oc r="O25">
      <v>38.868000000000002</v>
    </oc>
    <nc r="O25"/>
  </rcc>
  <rcc rId="3067" sId="1" numFmtId="4">
    <oc r="D26">
      <v>23.2346</v>
    </oc>
    <nc r="D26"/>
  </rcc>
  <rcc rId="3068" sId="1" numFmtId="4">
    <oc r="E26">
      <v>0</v>
    </oc>
    <nc r="E26"/>
  </rcc>
  <rcc rId="3069" sId="1" numFmtId="4">
    <oc r="F26">
      <v>5131.2920000000004</v>
    </oc>
    <nc r="F26"/>
  </rcc>
  <rcc rId="3070" sId="1" numFmtId="4">
    <oc r="G26">
      <v>886.84400000000005</v>
    </oc>
    <nc r="G26"/>
  </rcc>
  <rcc rId="3071" sId="1" numFmtId="4">
    <oc r="H26">
      <v>97.298000000000002</v>
    </oc>
    <nc r="H26"/>
  </rcc>
  <rcc rId="3072" sId="1" numFmtId="4">
    <oc r="I26">
      <v>783.9849999999999</v>
    </oc>
    <nc r="I26"/>
  </rcc>
  <rcc rId="3073" sId="1" numFmtId="4">
    <oc r="J26">
      <v>309.22199999999998</v>
    </oc>
    <nc r="J26"/>
  </rcc>
  <rcc rId="3074" sId="1" numFmtId="4">
    <oc r="K26">
      <v>0</v>
    </oc>
    <nc r="K26"/>
  </rcc>
  <rcc rId="3075" sId="1" numFmtId="4">
    <oc r="L26">
      <v>0</v>
    </oc>
    <nc r="L26"/>
  </rcc>
  <rcc rId="3076" sId="1" numFmtId="4">
    <oc r="M26">
      <v>20.800999999999998</v>
    </oc>
    <nc r="M26"/>
  </rcc>
  <rcc rId="3077" sId="1" numFmtId="4">
    <oc r="N26">
      <v>0</v>
    </oc>
    <nc r="N26"/>
  </rcc>
  <rcc rId="3078" sId="1" numFmtId="4">
    <oc r="O26">
      <v>19.686</v>
    </oc>
    <nc r="O26"/>
  </rcc>
  <rcc rId="3079" sId="1" numFmtId="4">
    <oc r="D27">
      <v>89.508799999999994</v>
    </oc>
    <nc r="D27"/>
  </rcc>
  <rcc rId="3080" sId="1" numFmtId="4">
    <oc r="E27">
      <v>0</v>
    </oc>
    <nc r="E27"/>
  </rcc>
  <rcc rId="3081" sId="1" numFmtId="4">
    <oc r="F27">
      <v>29563.919000000002</v>
    </oc>
    <nc r="F27"/>
  </rcc>
  <rcc rId="3082" sId="1" numFmtId="4">
    <oc r="G27">
      <v>9498.0190000000002</v>
    </oc>
    <nc r="G27"/>
  </rcc>
  <rcc rId="3083" sId="1" numFmtId="4">
    <oc r="H27">
      <v>418.40600000000001</v>
    </oc>
    <nc r="H27"/>
  </rcc>
  <rcc rId="3084" sId="1" numFmtId="4">
    <oc r="I27">
      <v>6461.75</v>
    </oc>
    <nc r="I27"/>
  </rcc>
  <rcc rId="3085" sId="1" numFmtId="4">
    <oc r="J27">
      <v>633.09</v>
    </oc>
    <nc r="J27"/>
  </rcc>
  <rcc rId="3086" sId="1" numFmtId="4">
    <oc r="K27">
      <v>312.45600000000002</v>
    </oc>
    <nc r="K27"/>
  </rcc>
  <rcc rId="3087" sId="1" numFmtId="4">
    <oc r="L27">
      <v>185.97399999999999</v>
    </oc>
    <nc r="L27"/>
  </rcc>
  <rcc rId="3088" sId="1" numFmtId="4">
    <oc r="M27">
      <v>0</v>
    </oc>
    <nc r="M27"/>
  </rcc>
  <rcc rId="3089" sId="1" numFmtId="4">
    <oc r="N27">
      <v>22.279</v>
    </oc>
    <nc r="N27"/>
  </rcc>
  <rcc rId="3090" sId="1" numFmtId="4">
    <oc r="O27">
      <v>17.466000000000001</v>
    </oc>
    <nc r="O27"/>
  </rcc>
  <rcc rId="3091" sId="1" numFmtId="4">
    <oc r="D28">
      <v>22.4603</v>
    </oc>
    <nc r="D28"/>
  </rcc>
  <rcc rId="3092" sId="1" numFmtId="4">
    <oc r="E28">
      <v>0</v>
    </oc>
    <nc r="E28"/>
  </rcc>
  <rcc rId="3093" sId="1" numFmtId="4">
    <oc r="F28">
      <v>4520.4639999999999</v>
    </oc>
    <nc r="F28"/>
  </rcc>
  <rcc rId="3094" sId="1" numFmtId="4">
    <oc r="G28">
      <v>691.71799999999996</v>
    </oc>
    <nc r="G28"/>
  </rcc>
  <rcc rId="3095" sId="1" numFmtId="4">
    <oc r="H28">
      <v>386.16800000000001</v>
    </oc>
    <nc r="H28"/>
  </rcc>
  <rcc rId="3096" sId="1" numFmtId="4">
    <oc r="I28">
      <v>1479.444</v>
    </oc>
    <nc r="I28"/>
  </rcc>
  <rcc rId="3097" sId="1" numFmtId="4">
    <oc r="J28">
      <v>71.674999999999997</v>
    </oc>
    <nc r="J28"/>
  </rcc>
  <rcc rId="3098" sId="1" numFmtId="4">
    <oc r="K28">
      <v>0</v>
    </oc>
    <nc r="K28"/>
  </rcc>
  <rcc rId="3099" sId="1" numFmtId="4">
    <oc r="L28">
      <v>0</v>
    </oc>
    <nc r="L28"/>
  </rcc>
  <rcc rId="3100" sId="1" numFmtId="4">
    <oc r="M28">
      <v>2.1240000000000001</v>
    </oc>
    <nc r="M28"/>
  </rcc>
  <rcc rId="3101" sId="1" numFmtId="4">
    <oc r="N28">
      <v>0</v>
    </oc>
    <nc r="N28"/>
  </rcc>
  <rcc rId="3102" sId="1" numFmtId="4">
    <oc r="O28">
      <v>0.94899999999999995</v>
    </oc>
    <nc r="O28"/>
  </rcc>
  <rcc rId="3103" sId="1" numFmtId="4">
    <oc r="D29">
      <v>45.270200000000003</v>
    </oc>
    <nc r="D29"/>
  </rcc>
  <rcc rId="3104" sId="1" numFmtId="4">
    <oc r="E29">
      <v>0</v>
    </oc>
    <nc r="E29"/>
  </rcc>
  <rcc rId="3105" sId="1" numFmtId="4">
    <oc r="F29">
      <v>15864.869000000001</v>
    </oc>
    <nc r="F29"/>
  </rcc>
  <rcc rId="3106" sId="1" numFmtId="4">
    <oc r="G29">
      <v>4075.39</v>
    </oc>
    <nc r="G29"/>
  </rcc>
  <rcc rId="3107" sId="1" numFmtId="4">
    <oc r="H29">
      <v>845.8</v>
    </oc>
    <nc r="H29"/>
  </rcc>
  <rcc rId="3108" sId="1" numFmtId="4">
    <oc r="I29">
      <v>1111.2</v>
    </oc>
    <nc r="I29"/>
  </rcc>
  <rcc rId="3109" sId="1" numFmtId="4">
    <oc r="J29">
      <v>636.68499999999995</v>
    </oc>
    <nc r="J29"/>
  </rcc>
  <rcc rId="3110" sId="1" numFmtId="4">
    <oc r="K29">
      <v>680.53200000000004</v>
    </oc>
    <nc r="K29"/>
  </rcc>
  <rcc rId="3111" sId="1" numFmtId="4">
    <oc r="L29">
      <v>10.119999999999999</v>
    </oc>
    <nc r="L29"/>
  </rcc>
  <rcc rId="3112" sId="1" numFmtId="4">
    <oc r="M29">
      <v>0</v>
    </oc>
    <nc r="M29"/>
  </rcc>
  <rcc rId="3113" sId="1" numFmtId="4">
    <oc r="N29">
      <v>117.08499999999999</v>
    </oc>
    <nc r="N29"/>
  </rcc>
  <rcc rId="3114" sId="1" numFmtId="4">
    <oc r="O29">
      <v>0</v>
    </oc>
    <nc r="O29"/>
  </rcc>
  <rcc rId="3115" sId="1" numFmtId="4">
    <oc r="D30">
      <v>13.8588</v>
    </oc>
    <nc r="D30"/>
  </rcc>
  <rcc rId="3116" sId="1" numFmtId="4">
    <oc r="E30">
      <v>0</v>
    </oc>
    <nc r="E30"/>
  </rcc>
  <rcc rId="3117" sId="1" numFmtId="4">
    <oc r="F30">
      <v>3012.3409999999999</v>
    </oc>
    <nc r="F30"/>
  </rcc>
  <rcc rId="3118" sId="1" numFmtId="4">
    <oc r="G30">
      <v>347.66199999999998</v>
    </oc>
    <nc r="G30"/>
  </rcc>
  <rcc rId="3119" sId="1" numFmtId="4">
    <oc r="H30">
      <v>409.41899999999998</v>
    </oc>
    <nc r="H30"/>
  </rcc>
  <rcc rId="3120" sId="1" numFmtId="4">
    <oc r="I30">
      <v>195.78899999999999</v>
    </oc>
    <nc r="I30"/>
  </rcc>
  <rcc rId="3121" sId="1" numFmtId="4">
    <oc r="J30">
      <v>25.486000000000001</v>
    </oc>
    <nc r="J30"/>
  </rcc>
  <rcc rId="3122" sId="1" numFmtId="4">
    <oc r="K30">
      <v>0</v>
    </oc>
    <nc r="K30"/>
  </rcc>
  <rcc rId="3123" sId="1" numFmtId="4">
    <oc r="L30">
      <v>0</v>
    </oc>
    <nc r="L30"/>
  </rcc>
  <rcc rId="3124" sId="1" numFmtId="4">
    <oc r="M30">
      <v>0</v>
    </oc>
    <nc r="M30"/>
  </rcc>
  <rcc rId="3125" sId="1" numFmtId="4">
    <oc r="N30">
      <v>0</v>
    </oc>
    <nc r="N30"/>
  </rcc>
  <rcc rId="3126" sId="1" numFmtId="4">
    <oc r="O30">
      <v>0</v>
    </oc>
    <nc r="O30"/>
  </rcc>
  <rcc rId="3127" sId="1" numFmtId="4">
    <oc r="D31">
      <v>83.921499999999995</v>
    </oc>
    <nc r="D31"/>
  </rcc>
  <rcc rId="3128" sId="1" numFmtId="4">
    <oc r="E31">
      <v>0</v>
    </oc>
    <nc r="E31"/>
  </rcc>
  <rcc rId="3129" sId="1" numFmtId="4">
    <oc r="F31">
      <v>24882.031999999999</v>
    </oc>
    <nc r="F31"/>
  </rcc>
  <rcc rId="3130" sId="1" numFmtId="4">
    <oc r="G31">
      <v>7655.7669999999998</v>
    </oc>
    <nc r="G31"/>
  </rcc>
  <rcc rId="3131" sId="1" numFmtId="4">
    <oc r="H31">
      <v>444.90800000000002</v>
    </oc>
    <nc r="H31"/>
  </rcc>
  <rcc rId="3132" sId="1" numFmtId="4">
    <oc r="I31">
      <v>5227.4219999999996</v>
    </oc>
    <nc r="I31"/>
  </rcc>
  <rcc rId="3133" sId="1" numFmtId="4">
    <oc r="J31">
      <v>491.97499999999991</v>
    </oc>
    <nc r="J31"/>
  </rcc>
  <rcc rId="3134" sId="1" numFmtId="4">
    <oc r="K31">
      <v>933.62199999999996</v>
    </oc>
    <nc r="K31"/>
  </rcc>
  <rcc rId="3135" sId="1" numFmtId="4">
    <oc r="L31">
      <v>81.625999999999991</v>
    </oc>
    <nc r="L31"/>
  </rcc>
  <rcc rId="3136" sId="1" numFmtId="4">
    <oc r="M31">
      <v>0</v>
    </oc>
    <nc r="M31"/>
  </rcc>
  <rcc rId="3137" sId="1" numFmtId="4">
    <oc r="N31">
      <v>22.238</v>
    </oc>
    <nc r="N31"/>
  </rcc>
  <rcc rId="3138" sId="1" numFmtId="4">
    <oc r="O31">
      <v>0</v>
    </oc>
    <nc r="O31"/>
  </rcc>
  <rcc rId="3139" sId="1" numFmtId="4">
    <oc r="D32">
      <v>13.2577</v>
    </oc>
    <nc r="D32"/>
  </rcc>
  <rcc rId="3140" sId="1" numFmtId="4">
    <oc r="E32">
      <v>0</v>
    </oc>
    <nc r="E32"/>
  </rcc>
  <rcc rId="3141" sId="1" numFmtId="4">
    <oc r="F32">
      <v>2804.2400000000002</v>
    </oc>
    <nc r="F32"/>
  </rcc>
  <rcc rId="3142" sId="1" numFmtId="4">
    <oc r="G32">
      <v>386.464</v>
    </oc>
    <nc r="G32"/>
  </rcc>
  <rcc rId="3143" sId="1" numFmtId="4">
    <oc r="H32">
      <v>45.530999999999999</v>
    </oc>
    <nc r="H32"/>
  </rcc>
  <rcc rId="3144" sId="1" numFmtId="4">
    <oc r="I32">
      <v>619.822</v>
    </oc>
    <nc r="I32"/>
  </rcc>
  <rcc rId="3145" sId="1" numFmtId="4">
    <oc r="J32">
      <v>50.965000000000003</v>
    </oc>
    <nc r="J32"/>
  </rcc>
  <rcc rId="3146" sId="1" numFmtId="4">
    <oc r="K32">
      <v>8.4350000000000005</v>
    </oc>
    <nc r="K32"/>
  </rcc>
  <rcc rId="3147" sId="1" numFmtId="4">
    <oc r="L32">
      <v>0</v>
    </oc>
    <nc r="L32"/>
  </rcc>
  <rcc rId="3148" sId="1" numFmtId="4">
    <oc r="M32">
      <v>0</v>
    </oc>
    <nc r="M32"/>
  </rcc>
  <rcc rId="3149" sId="1" numFmtId="4">
    <oc r="N32">
      <v>0</v>
    </oc>
    <nc r="N32"/>
  </rcc>
  <rcc rId="3150" sId="1" numFmtId="4">
    <oc r="O32">
      <v>0</v>
    </oc>
    <nc r="O32"/>
  </rcc>
  <rcc rId="3151" sId="1" numFmtId="4">
    <oc r="D33">
      <v>145.06810000000002</v>
    </oc>
    <nc r="D33"/>
  </rcc>
  <rcc rId="3152" sId="1" numFmtId="4">
    <oc r="E33">
      <v>0</v>
    </oc>
    <nc r="E33"/>
  </rcc>
  <rcc rId="3153" sId="1" numFmtId="4">
    <oc r="F33">
      <v>42396.509999999995</v>
    </oc>
    <nc r="F33"/>
  </rcc>
  <rcc rId="3154" sId="1" numFmtId="4">
    <oc r="G33">
      <v>13421.368999999999</v>
    </oc>
    <nc r="G33"/>
  </rcc>
  <rcc rId="3155" sId="1" numFmtId="4">
    <oc r="H33">
      <v>1066.0340000000003</v>
    </oc>
    <nc r="H33"/>
  </rcc>
  <rcc rId="3156" sId="1" numFmtId="4">
    <oc r="I33">
      <v>11981.271999999999</v>
    </oc>
    <nc r="I33"/>
  </rcc>
  <rcc rId="3157" sId="1" numFmtId="4">
    <oc r="J33">
      <v>560.59100000000001</v>
    </oc>
    <nc r="J33"/>
  </rcc>
  <rcc rId="3158" sId="1" numFmtId="4">
    <oc r="K33">
      <v>1761.105</v>
    </oc>
    <nc r="K33"/>
  </rcc>
  <rcc rId="3159" sId="1" numFmtId="4">
    <oc r="L33">
      <v>73.164000000000001</v>
    </oc>
    <nc r="L33"/>
  </rcc>
  <rcc rId="3160" sId="1" numFmtId="4">
    <oc r="M33">
      <v>1.6789999999999998</v>
    </oc>
    <nc r="M33"/>
  </rcc>
  <rcc rId="3161" sId="1" numFmtId="4">
    <oc r="N33">
      <v>0</v>
    </oc>
    <nc r="N33"/>
  </rcc>
  <rcc rId="3162" sId="1" numFmtId="4">
    <oc r="O33">
      <v>104.43600000000001</v>
    </oc>
    <nc r="O33"/>
  </rcc>
  <rcc rId="3163" sId="1" numFmtId="4">
    <oc r="D34">
      <v>30.1509</v>
    </oc>
    <nc r="D34"/>
  </rcc>
  <rcc rId="3164" sId="1" numFmtId="4">
    <oc r="E34">
      <v>0</v>
    </oc>
    <nc r="E34"/>
  </rcc>
  <rcc rId="3165" sId="1" numFmtId="4">
    <oc r="F34">
      <v>6859.5379999999996</v>
    </oc>
    <nc r="F34"/>
  </rcc>
  <rcc rId="3166" sId="1" numFmtId="4">
    <oc r="G34">
      <v>1014.962</v>
    </oc>
    <nc r="G34"/>
  </rcc>
  <rcc rId="3167" sId="1" numFmtId="4">
    <oc r="H34">
      <v>447.30600000000004</v>
    </oc>
    <nc r="H34"/>
  </rcc>
  <rcc rId="3168" sId="1" numFmtId="4">
    <oc r="I34">
      <v>2229.2999999999997</v>
    </oc>
    <nc r="I34"/>
  </rcc>
  <rcc rId="3169" sId="1" numFmtId="4">
    <oc r="J34">
      <v>11.041</v>
    </oc>
    <nc r="J34"/>
  </rcc>
  <rcc rId="3170" sId="1" numFmtId="4">
    <oc r="K34">
      <v>0</v>
    </oc>
    <nc r="K34"/>
  </rcc>
  <rcc rId="3171" sId="1" numFmtId="4">
    <oc r="L34">
      <v>0</v>
    </oc>
    <nc r="L34"/>
  </rcc>
  <rcc rId="3172" sId="1" numFmtId="4">
    <oc r="M34">
      <v>0</v>
    </oc>
    <nc r="M34"/>
  </rcc>
  <rcc rId="3173" sId="1" numFmtId="4">
    <oc r="N34">
      <v>0</v>
    </oc>
    <nc r="N34"/>
  </rcc>
  <rcc rId="3174" sId="1" numFmtId="4">
    <oc r="O34">
      <v>15.344999999999999</v>
    </oc>
    <nc r="O34"/>
  </rcc>
  <rcc rId="3175" sId="1" numFmtId="4">
    <oc r="D35">
      <v>8.6250999999999998</v>
    </oc>
    <nc r="D35"/>
  </rcc>
  <rcc rId="3176" sId="1" numFmtId="4">
    <oc r="E35">
      <v>0</v>
    </oc>
    <nc r="E35"/>
  </rcc>
  <rcc rId="3177" sId="1" numFmtId="4">
    <oc r="F35">
      <v>2992.0389999999998</v>
    </oc>
    <nc r="F35"/>
  </rcc>
  <rcc rId="3178" sId="1" numFmtId="4">
    <oc r="G35">
      <v>773.88200000000006</v>
    </oc>
    <nc r="G35"/>
  </rcc>
  <rcc rId="3179" sId="1" numFmtId="4">
    <oc r="H35">
      <v>47.878999999999998</v>
    </oc>
    <nc r="H35"/>
  </rcc>
  <rcc rId="3180" sId="1" numFmtId="4">
    <oc r="I35">
      <v>600.01900000000001</v>
    </oc>
    <nc r="I35"/>
  </rcc>
  <rcc rId="3181" sId="1" numFmtId="4">
    <oc r="J35">
      <v>137.28700000000001</v>
    </oc>
    <nc r="J35"/>
  </rcc>
  <rcc rId="3182" sId="1" numFmtId="4">
    <oc r="K35">
      <v>113.16399999999999</v>
    </oc>
    <nc r="K35"/>
  </rcc>
  <rcc rId="3183" sId="1" numFmtId="4">
    <oc r="L35">
      <v>0</v>
    </oc>
    <nc r="L35"/>
  </rcc>
  <rcc rId="3184" sId="1" numFmtId="4">
    <oc r="M35">
      <v>0</v>
    </oc>
    <nc r="M35"/>
  </rcc>
  <rcc rId="3185" sId="1" numFmtId="4">
    <oc r="N35">
      <v>0</v>
    </oc>
    <nc r="N35"/>
  </rcc>
  <rcc rId="3186" sId="1" numFmtId="4">
    <oc r="O35">
      <v>0</v>
    </oc>
    <nc r="O35"/>
  </rcc>
  <rcc rId="3187" sId="1" numFmtId="4">
    <oc r="D36">
      <v>0</v>
    </oc>
    <nc r="D36"/>
  </rcc>
  <rcc rId="3188" sId="1" numFmtId="4">
    <oc r="E36">
      <v>0</v>
    </oc>
    <nc r="E36"/>
  </rcc>
  <rcc rId="3189" sId="1" numFmtId="4">
    <oc r="F36">
      <v>0</v>
    </oc>
    <nc r="F36"/>
  </rcc>
  <rcc rId="3190" sId="1" numFmtId="4">
    <oc r="G36">
      <v>0</v>
    </oc>
    <nc r="G36"/>
  </rcc>
  <rcc rId="3191" sId="1" numFmtId="4">
    <oc r="H36">
      <v>0</v>
    </oc>
    <nc r="H36"/>
  </rcc>
  <rcc rId="3192" sId="1" numFmtId="4">
    <oc r="I36">
      <v>0</v>
    </oc>
    <nc r="I36"/>
  </rcc>
  <rcc rId="3193" sId="1" numFmtId="4">
    <oc r="J36">
      <v>0</v>
    </oc>
    <nc r="J36"/>
  </rcc>
  <rcc rId="3194" sId="1" numFmtId="4">
    <oc r="K36">
      <v>0</v>
    </oc>
    <nc r="K36"/>
  </rcc>
  <rcc rId="3195" sId="1" numFmtId="4">
    <oc r="L36">
      <v>0</v>
    </oc>
    <nc r="L36"/>
  </rcc>
  <rcc rId="3196" sId="1" numFmtId="4">
    <oc r="M36">
      <v>0</v>
    </oc>
    <nc r="M36"/>
  </rcc>
  <rcc rId="3197" sId="1" numFmtId="4">
    <oc r="N36">
      <v>0</v>
    </oc>
    <nc r="N36"/>
  </rcc>
  <rcc rId="3198" sId="1" numFmtId="4">
    <oc r="O36">
      <v>0</v>
    </oc>
    <nc r="O36"/>
  </rcc>
  <rcc rId="3199" sId="1" numFmtId="4">
    <oc r="D37">
      <v>12.920900000000001</v>
    </oc>
    <nc r="D37"/>
  </rcc>
  <rcc rId="3200" sId="1" numFmtId="4">
    <oc r="E37">
      <v>0</v>
    </oc>
    <nc r="E37"/>
  </rcc>
  <rcc rId="3201" sId="1" numFmtId="4">
    <oc r="F37">
      <v>4227.1839999999993</v>
    </oc>
    <nc r="F37"/>
  </rcc>
  <rcc rId="3202" sId="1" numFmtId="4">
    <oc r="G37">
      <v>956.61800000000005</v>
    </oc>
    <nc r="G37"/>
  </rcc>
  <rcc rId="3203" sId="1" numFmtId="4">
    <oc r="H37">
      <v>300.77499999999998</v>
    </oc>
    <nc r="H37"/>
  </rcc>
  <rcc rId="3204" sId="1" numFmtId="4">
    <oc r="I37">
      <v>571.5</v>
    </oc>
    <nc r="I37"/>
  </rcc>
  <rcc rId="3205" sId="1" numFmtId="4">
    <oc r="J37">
      <v>145.143</v>
    </oc>
    <nc r="J37"/>
  </rcc>
  <rcc rId="3206" sId="1" numFmtId="4">
    <oc r="K37">
      <v>201.50799999999998</v>
    </oc>
    <nc r="K37"/>
  </rcc>
  <rcc rId="3207" sId="1" numFmtId="4">
    <oc r="L37">
      <v>7.4859999999999998</v>
    </oc>
    <nc r="L37"/>
  </rcc>
  <rcc rId="3208" sId="1" numFmtId="4">
    <oc r="M37">
      <v>0</v>
    </oc>
    <nc r="M37"/>
  </rcc>
  <rcc rId="3209" sId="1" numFmtId="4">
    <oc r="N37">
      <v>10.19</v>
    </oc>
    <nc r="N37"/>
  </rcc>
  <rcc rId="3210" sId="1" numFmtId="4">
    <oc r="O37">
      <v>0</v>
    </oc>
    <nc r="O37"/>
  </rcc>
  <rcc rId="3211" sId="1" numFmtId="4">
    <oc r="D38">
      <v>3.2</v>
    </oc>
    <nc r="D38"/>
  </rcc>
  <rcc rId="3212" sId="1" numFmtId="4">
    <oc r="E38">
      <v>0</v>
    </oc>
    <nc r="E38"/>
  </rcc>
  <rcc rId="3213" sId="1" numFmtId="4">
    <oc r="F38">
      <v>747.12800000000004</v>
    </oc>
    <nc r="F38"/>
  </rcc>
  <rcc rId="3214" sId="1" numFmtId="4">
    <oc r="G38">
      <v>121.672</v>
    </oc>
    <nc r="G38"/>
  </rcc>
  <rcc rId="3215" sId="1" numFmtId="4">
    <oc r="H38">
      <v>139.59899999999999</v>
    </oc>
    <nc r="H38"/>
  </rcc>
  <rcc rId="3216" sId="1" numFmtId="4">
    <oc r="I38">
      <v>149.18100000000001</v>
    </oc>
    <nc r="I38"/>
  </rcc>
  <rcc rId="3217" sId="1" numFmtId="4">
    <oc r="J38">
      <v>0</v>
    </oc>
    <nc r="J38"/>
  </rcc>
  <rcc rId="3218" sId="1" numFmtId="4">
    <oc r="K38">
      <v>0</v>
    </oc>
    <nc r="K38"/>
  </rcc>
  <rcc rId="3219" sId="1" numFmtId="4">
    <oc r="L38">
      <v>0</v>
    </oc>
    <nc r="L38"/>
  </rcc>
  <rcc rId="3220" sId="1" numFmtId="4">
    <oc r="M38">
      <v>0</v>
    </oc>
    <nc r="M38"/>
  </rcc>
  <rcc rId="3221" sId="1" numFmtId="4">
    <oc r="N38">
      <v>0</v>
    </oc>
    <nc r="N38"/>
  </rcc>
  <rcc rId="3222" sId="1" numFmtId="4">
    <oc r="O38">
      <v>0</v>
    </oc>
    <nc r="O38"/>
  </rcc>
  <rcc rId="3223" sId="1" numFmtId="4">
    <oc r="D39">
      <v>55.366199999999999</v>
    </oc>
    <nc r="D39"/>
  </rcc>
  <rcc rId="3224" sId="1" numFmtId="4">
    <oc r="E39">
      <v>0</v>
    </oc>
    <nc r="E39"/>
  </rcc>
  <rcc rId="3225" sId="1" numFmtId="4">
    <oc r="F39">
      <v>18126.544000000002</v>
    </oc>
    <nc r="F39"/>
  </rcc>
  <rcc rId="3226" sId="1" numFmtId="4">
    <oc r="G39">
      <v>5258.1379999999999</v>
    </oc>
    <nc r="G39"/>
  </rcc>
  <rcc rId="3227" sId="1" numFmtId="4">
    <oc r="H39">
      <v>1868.6289999999999</v>
    </oc>
    <nc r="H39"/>
  </rcc>
  <rcc rId="3228" sId="1" numFmtId="4">
    <oc r="I39">
      <v>2957.1</v>
    </oc>
    <nc r="I39"/>
  </rcc>
  <rcc rId="3229" sId="1" numFmtId="4">
    <oc r="J39">
      <v>632.61500000000001</v>
    </oc>
    <nc r="J39"/>
  </rcc>
  <rcc rId="3230" sId="1" numFmtId="4">
    <oc r="K39">
      <v>83.72</v>
    </oc>
    <nc r="K39"/>
  </rcc>
  <rcc rId="3231" sId="1" numFmtId="4">
    <oc r="L39">
      <v>0</v>
    </oc>
    <nc r="L39"/>
  </rcc>
  <rcc rId="3232" sId="1" numFmtId="4">
    <oc r="M39">
      <v>122.93199999999999</v>
    </oc>
    <nc r="M39"/>
  </rcc>
  <rcc rId="3233" sId="1" numFmtId="4">
    <oc r="N39">
      <v>0</v>
    </oc>
    <nc r="N39"/>
  </rcc>
  <rcc rId="3234" sId="1" numFmtId="4">
    <oc r="O39">
      <v>0.46400000000000002</v>
    </oc>
    <nc r="O39"/>
  </rcc>
  <rcc rId="3235" sId="1" numFmtId="4">
    <oc r="D40">
      <v>14.203299999999999</v>
    </oc>
    <nc r="D40"/>
  </rcc>
  <rcc rId="3236" sId="1" numFmtId="4">
    <oc r="E40">
      <v>0</v>
    </oc>
    <nc r="E40"/>
  </rcc>
  <rcc rId="3237" sId="1" numFmtId="4">
    <oc r="F40">
      <v>3956.4719999999998</v>
    </oc>
    <nc r="F40"/>
  </rcc>
  <rcc rId="3238" sId="1" numFmtId="4">
    <oc r="G40">
      <v>645.46</v>
    </oc>
    <nc r="G40"/>
  </rcc>
  <rcc rId="3239" sId="1" numFmtId="4">
    <oc r="H40">
      <v>324.32499999999999</v>
    </oc>
    <nc r="H40"/>
  </rcc>
  <rcc rId="3240" sId="1" numFmtId="4">
    <oc r="I40">
      <v>649.1</v>
    </oc>
    <nc r="I40"/>
  </rcc>
  <rcc rId="3241" sId="1" numFmtId="4">
    <oc r="J40">
      <v>0</v>
    </oc>
    <nc r="J40"/>
  </rcc>
  <rcc rId="3242" sId="1" numFmtId="4">
    <oc r="K40">
      <v>0</v>
    </oc>
    <nc r="K40"/>
  </rcc>
  <rcc rId="3243" sId="1" numFmtId="4">
    <oc r="L40">
      <v>0</v>
    </oc>
    <nc r="L40"/>
  </rcc>
  <rcc rId="3244" sId="1" numFmtId="4">
    <oc r="M40">
      <v>0</v>
    </oc>
    <nc r="M40"/>
  </rcc>
  <rcc rId="3245" sId="1" numFmtId="4">
    <oc r="N40">
      <v>0</v>
    </oc>
    <nc r="N40"/>
  </rcc>
  <rcc rId="3246" sId="1" numFmtId="4">
    <oc r="O40">
      <v>0</v>
    </oc>
    <nc r="O40"/>
  </rcc>
  <rcc rId="3247" sId="1" numFmtId="4">
    <oc r="D41">
      <v>18.760400000000001</v>
    </oc>
    <nc r="D41"/>
  </rcc>
  <rcc rId="3248" sId="1" numFmtId="4">
    <oc r="E41">
      <v>0</v>
    </oc>
    <nc r="E41"/>
  </rcc>
  <rcc rId="3249" sId="1" numFmtId="4">
    <oc r="F41">
      <v>6113.3710000000001</v>
    </oc>
    <nc r="F41"/>
  </rcc>
  <rcc rId="3250" sId="1" numFmtId="4">
    <oc r="G41">
      <v>1361.298</v>
    </oc>
    <nc r="G41"/>
  </rcc>
  <rcc rId="3251" sId="1" numFmtId="4">
    <oc r="H41">
      <v>265.70100000000002</v>
    </oc>
    <nc r="H41"/>
  </rcc>
  <rcc rId="3252" sId="1" numFmtId="4">
    <oc r="I41">
      <v>1862.2929999999999</v>
    </oc>
    <nc r="I41"/>
  </rcc>
  <rcc rId="3253" sId="1" numFmtId="4">
    <oc r="J41">
      <v>195.1</v>
    </oc>
    <nc r="J41"/>
  </rcc>
  <rcc rId="3254" sId="1" numFmtId="4">
    <oc r="K41">
      <v>263.64999999999998</v>
    </oc>
    <nc r="K41"/>
  </rcc>
  <rcc rId="3255" sId="1" numFmtId="4">
    <oc r="L41">
      <v>1049.0550000000001</v>
    </oc>
    <nc r="L41"/>
  </rcc>
  <rcc rId="3256" sId="1" numFmtId="4">
    <oc r="M41">
      <v>0</v>
    </oc>
    <nc r="M41"/>
  </rcc>
  <rcc rId="3257" sId="1" numFmtId="4">
    <oc r="N41">
      <v>19.03</v>
    </oc>
    <nc r="N41"/>
  </rcc>
  <rcc rId="3258" sId="1" numFmtId="4">
    <oc r="O41">
      <v>699.37199999999996</v>
    </oc>
    <nc r="O41"/>
  </rcc>
  <rcc rId="3259" sId="1" numFmtId="4">
    <oc r="D42">
      <v>13.7951</v>
    </oc>
    <nc r="D42"/>
  </rcc>
  <rcc rId="3260" sId="1" numFmtId="4">
    <oc r="E42">
      <v>0</v>
    </oc>
    <nc r="E42"/>
  </rcc>
  <rcc rId="3261" sId="1" numFmtId="4">
    <oc r="F42">
      <v>2886.6419999999998</v>
    </oc>
    <nc r="F42"/>
  </rcc>
  <rcc rId="3262" sId="1" numFmtId="4">
    <oc r="G42">
      <v>509.59699999999998</v>
    </oc>
    <nc r="G42"/>
  </rcc>
  <rcc rId="3263" sId="1" numFmtId="4">
    <oc r="H42">
      <v>132.25800000000001</v>
    </oc>
    <nc r="H42"/>
  </rcc>
  <rcc rId="3264" sId="1" numFmtId="4">
    <oc r="I42">
      <v>421.9</v>
    </oc>
    <nc r="I42"/>
  </rcc>
  <rcc rId="3265" sId="1" numFmtId="4">
    <oc r="J42">
      <v>53.561999999999998</v>
    </oc>
    <nc r="J42"/>
  </rcc>
  <rcc rId="3266" sId="1" numFmtId="4">
    <oc r="K42">
      <v>24.489000000000001</v>
    </oc>
    <nc r="K42"/>
  </rcc>
  <rcc rId="3267" sId="1" numFmtId="4">
    <oc r="L42">
      <v>0</v>
    </oc>
    <nc r="L42"/>
  </rcc>
  <rcc rId="3268" sId="1" numFmtId="4">
    <oc r="M42">
      <v>0</v>
    </oc>
    <nc r="M42"/>
  </rcc>
  <rcc rId="3269" sId="1" numFmtId="4">
    <oc r="N42">
      <v>0</v>
    </oc>
    <nc r="N42"/>
  </rcc>
  <rcc rId="3270" sId="1" numFmtId="4">
    <oc r="O42">
      <v>198.16800000000001</v>
    </oc>
    <nc r="O42"/>
  </rcc>
  <rcc rId="3271" sId="1" numFmtId="4">
    <oc r="D43">
      <v>33.472099999999998</v>
    </oc>
    <nc r="D43"/>
  </rcc>
  <rcc rId="3272" sId="1" numFmtId="4">
    <oc r="E43">
      <v>0</v>
    </oc>
    <nc r="E43"/>
  </rcc>
  <rcc rId="3273" sId="1" numFmtId="4">
    <oc r="F43">
      <v>8378.5349999999999</v>
    </oc>
    <nc r="F43"/>
  </rcc>
  <rcc rId="3274" sId="1" numFmtId="4">
    <oc r="G43">
      <v>2734.4720000000002</v>
    </oc>
    <nc r="G43"/>
  </rcc>
  <rcc rId="3275" sId="1" numFmtId="4">
    <oc r="H43">
      <v>348.40699999999998</v>
    </oc>
    <nc r="H43"/>
  </rcc>
  <rcc rId="3276" sId="1" numFmtId="4">
    <oc r="I43">
      <v>1539.5</v>
    </oc>
    <nc r="I43"/>
  </rcc>
  <rcc rId="3277" sId="1" numFmtId="4">
    <oc r="J43">
      <v>349.37099999999998</v>
    </oc>
    <nc r="J43"/>
  </rcc>
  <rcc rId="3278" sId="1" numFmtId="4">
    <oc r="K43">
      <v>29.327999999999999</v>
    </oc>
    <nc r="K43"/>
  </rcc>
  <rcc rId="3279" sId="1" numFmtId="4">
    <oc r="L43">
      <v>0</v>
    </oc>
    <nc r="L43"/>
  </rcc>
  <rcc rId="3280" sId="1" numFmtId="4">
    <oc r="M43">
      <v>0</v>
    </oc>
    <nc r="M43"/>
  </rcc>
  <rcc rId="3281" sId="1" numFmtId="4">
    <oc r="N43">
      <v>0</v>
    </oc>
    <nc r="N43"/>
  </rcc>
  <rcc rId="3282" sId="1" numFmtId="4">
    <oc r="O43">
      <v>207.495</v>
    </oc>
    <nc r="O43"/>
  </rcc>
  <rcc rId="3283" sId="1" numFmtId="4">
    <oc r="D44">
      <v>23.816700000000001</v>
    </oc>
    <nc r="D44"/>
  </rcc>
  <rcc rId="3284" sId="1" numFmtId="4">
    <oc r="E44">
      <v>0</v>
    </oc>
    <nc r="E44"/>
  </rcc>
  <rcc rId="3285" sId="1" numFmtId="4">
    <oc r="F44">
      <v>4827.2719999999999</v>
    </oc>
    <nc r="F44"/>
  </rcc>
  <rcc rId="3286" sId="1" numFmtId="4">
    <oc r="G44">
      <v>839.25300000000004</v>
    </oc>
    <nc r="G44"/>
  </rcc>
  <rcc rId="3287" sId="1" numFmtId="4">
    <oc r="H44">
      <v>231.93599999999998</v>
    </oc>
    <nc r="H44"/>
  </rcc>
  <rcc rId="3288" sId="1" numFmtId="4">
    <oc r="I44">
      <v>885.822</v>
    </oc>
    <nc r="I44"/>
  </rcc>
  <rcc rId="3289" sId="1" numFmtId="4">
    <oc r="J44">
      <v>123.30000000000001</v>
    </oc>
    <nc r="J44"/>
  </rcc>
  <rcc rId="3290" sId="1" numFmtId="4">
    <oc r="K44">
      <v>3.496</v>
    </oc>
    <nc r="K44"/>
  </rcc>
  <rcc rId="3291" sId="1" numFmtId="4">
    <oc r="L44">
      <v>0</v>
    </oc>
    <nc r="L44"/>
  </rcc>
  <rcc rId="3292" sId="1" numFmtId="4">
    <oc r="M44">
      <v>1.0980000000000001</v>
    </oc>
    <nc r="M44"/>
  </rcc>
  <rcc rId="3293" sId="1" numFmtId="4">
    <oc r="N44">
      <v>0</v>
    </oc>
    <nc r="N44"/>
  </rcc>
  <rcc rId="3294" sId="1" numFmtId="4">
    <oc r="O44">
      <v>70.646999999999991</v>
    </oc>
    <nc r="O44"/>
  </rcc>
  <rcc rId="3295" sId="1" numFmtId="4">
    <oc r="D45">
      <v>0</v>
    </oc>
    <nc r="D45"/>
  </rcc>
  <rcc rId="3296" sId="1" numFmtId="4">
    <oc r="E45">
      <v>0</v>
    </oc>
    <nc r="E45"/>
  </rcc>
  <rcc rId="3297" sId="1" numFmtId="4">
    <oc r="F45">
      <v>0</v>
    </oc>
    <nc r="F45"/>
  </rcc>
  <rcc rId="3298" sId="1" numFmtId="4">
    <oc r="G45">
      <v>0</v>
    </oc>
    <nc r="G45"/>
  </rcc>
  <rcc rId="3299" sId="1" numFmtId="4">
    <oc r="H45">
      <v>0</v>
    </oc>
    <nc r="H45"/>
  </rcc>
  <rcc rId="3300" sId="1" numFmtId="4">
    <oc r="I45">
      <v>0</v>
    </oc>
    <nc r="I45"/>
  </rcc>
  <rcc rId="3301" sId="1" numFmtId="4">
    <oc r="J45">
      <v>0</v>
    </oc>
    <nc r="J45"/>
  </rcc>
  <rcc rId="3302" sId="1" numFmtId="4">
    <oc r="K45">
      <v>0</v>
    </oc>
    <nc r="K45"/>
  </rcc>
  <rcc rId="3303" sId="1" numFmtId="4">
    <oc r="L45">
      <v>0</v>
    </oc>
    <nc r="L45"/>
  </rcc>
  <rcc rId="3304" sId="1" numFmtId="4">
    <oc r="M45">
      <v>0</v>
    </oc>
    <nc r="M45"/>
  </rcc>
  <rcc rId="3305" sId="1" numFmtId="4">
    <oc r="N45">
      <v>0</v>
    </oc>
    <nc r="N45"/>
  </rcc>
  <rcc rId="3306" sId="1" numFmtId="4">
    <oc r="O45">
      <v>0</v>
    </oc>
    <nc r="O45"/>
  </rcc>
  <rcc rId="3307" sId="1" numFmtId="4">
    <oc r="D46">
      <v>22.628699999999998</v>
    </oc>
    <nc r="D46"/>
  </rcc>
  <rcc rId="3308" sId="1" numFmtId="4">
    <oc r="E46">
      <v>0</v>
    </oc>
    <nc r="E46"/>
  </rcc>
  <rcc rId="3309" sId="1" numFmtId="4">
    <oc r="F46">
      <v>3474.5070000000001</v>
    </oc>
    <nc r="F46"/>
  </rcc>
  <rcc rId="3310" sId="1" numFmtId="4">
    <oc r="G46">
      <v>1034.8510000000001</v>
    </oc>
    <nc r="G46"/>
  </rcc>
  <rcc rId="3311" sId="1" numFmtId="4">
    <oc r="H46">
      <v>330.39699999999999</v>
    </oc>
    <nc r="H46"/>
  </rcc>
  <rcc rId="3312" sId="1" numFmtId="4">
    <oc r="I46">
      <v>1008.626</v>
    </oc>
    <nc r="I46"/>
  </rcc>
  <rcc rId="3313" sId="1" numFmtId="4">
    <oc r="J46">
      <v>140.76</v>
    </oc>
    <nc r="J46"/>
  </rcc>
  <rcc rId="3314" sId="1" numFmtId="4">
    <oc r="K46">
      <v>0</v>
    </oc>
    <nc r="K46"/>
  </rcc>
  <rcc rId="3315" sId="1" numFmtId="4">
    <oc r="L46">
      <v>0</v>
    </oc>
    <nc r="L46"/>
  </rcc>
  <rcc rId="3316" sId="1" numFmtId="4">
    <oc r="M46">
      <v>13.353</v>
    </oc>
    <nc r="M46"/>
  </rcc>
  <rcc rId="3317" sId="1" numFmtId="4">
    <oc r="N46">
      <v>0</v>
    </oc>
    <nc r="N46"/>
  </rcc>
  <rcc rId="3318" sId="1" numFmtId="4">
    <oc r="O46">
      <v>5.6989999999999998</v>
    </oc>
    <nc r="O46"/>
  </rcc>
  <rcc rId="3319" sId="1" numFmtId="4">
    <oc r="D47">
      <v>30.9666</v>
    </oc>
    <nc r="D47"/>
  </rcc>
  <rcc rId="3320" sId="1" numFmtId="4">
    <oc r="E47">
      <v>0</v>
    </oc>
    <nc r="E47"/>
  </rcc>
  <rcc rId="3321" sId="1" numFmtId="4">
    <oc r="F47">
      <v>11529.121999999999</v>
    </oc>
    <nc r="F47"/>
  </rcc>
  <rcc rId="3322" sId="1" numFmtId="4">
    <oc r="G47">
      <v>2984.2080000000001</v>
    </oc>
    <nc r="G47"/>
  </rcc>
  <rcc rId="3323" sId="1" numFmtId="4">
    <oc r="H47">
      <v>1009.842</v>
    </oc>
    <nc r="H47"/>
  </rcc>
  <rcc rId="3324" sId="1" numFmtId="4">
    <oc r="I47">
      <v>1986.135</v>
    </oc>
    <nc r="I47"/>
  </rcc>
  <rcc rId="3325" sId="1" numFmtId="4">
    <oc r="J47">
      <v>291.06900000000002</v>
    </oc>
    <nc r="J47"/>
  </rcc>
  <rcc rId="3326" sId="1" numFmtId="4">
    <oc r="K47">
      <v>83.17</v>
    </oc>
    <nc r="K47"/>
  </rcc>
  <rcc rId="3327" sId="1" numFmtId="4">
    <oc r="L47">
      <v>272.95100000000002</v>
    </oc>
    <nc r="L47"/>
  </rcc>
  <rcc rId="3328" sId="1" numFmtId="4">
    <oc r="M47">
      <v>0</v>
    </oc>
    <nc r="M47"/>
  </rcc>
  <rcc rId="3329" sId="1" numFmtId="4">
    <oc r="N47">
      <v>20.367000000000001</v>
    </oc>
    <nc r="N47"/>
  </rcc>
  <rcc rId="3330" sId="1" numFmtId="4">
    <oc r="O47">
      <v>0</v>
    </oc>
    <nc r="O47"/>
  </rcc>
  <rcc rId="3331" sId="1" numFmtId="4">
    <oc r="D48">
      <v>6.4413</v>
    </oc>
    <nc r="D48"/>
  </rcc>
  <rcc rId="3332" sId="1" numFmtId="4">
    <oc r="E48">
      <v>0</v>
    </oc>
    <nc r="E48"/>
  </rcc>
  <rcc rId="3333" sId="1" numFmtId="4">
    <oc r="F48">
      <v>1695.6579999999999</v>
    </oc>
    <nc r="F48"/>
  </rcc>
  <rcc rId="3334" sId="1" numFmtId="4">
    <oc r="G48">
      <v>293.46199999999999</v>
    </oc>
    <nc r="G48"/>
  </rcc>
  <rcc rId="3335" sId="1" numFmtId="4">
    <oc r="H48">
      <v>438.11099999999999</v>
    </oc>
    <nc r="H48"/>
  </rcc>
  <rcc rId="3336" sId="1" numFmtId="4">
    <oc r="I48">
      <v>440.57900000000001</v>
    </oc>
    <nc r="I48"/>
  </rcc>
  <rcc rId="3337" sId="1" numFmtId="4">
    <oc r="J48">
      <v>29.754000000000001</v>
    </oc>
    <nc r="J48"/>
  </rcc>
  <rcc rId="3338" sId="1" numFmtId="4">
    <oc r="K48">
      <v>0</v>
    </oc>
    <nc r="K48"/>
  </rcc>
  <rcc rId="3339" sId="1" numFmtId="4">
    <oc r="L48">
      <v>0</v>
    </oc>
    <nc r="L48"/>
  </rcc>
  <rcc rId="3340" sId="1" numFmtId="4">
    <oc r="M48">
      <v>0</v>
    </oc>
    <nc r="M48"/>
  </rcc>
  <rcc rId="3341" sId="1" numFmtId="4">
    <oc r="N48">
      <v>0</v>
    </oc>
    <nc r="N48"/>
  </rcc>
  <rcc rId="3342" sId="1" numFmtId="4">
    <oc r="O48">
      <v>0</v>
    </oc>
    <nc r="O48"/>
  </rcc>
  <rcc rId="3343" sId="1" numFmtId="4">
    <oc r="D49">
      <v>57.551699999999997</v>
    </oc>
    <nc r="D49"/>
  </rcc>
  <rcc rId="3344" sId="1" numFmtId="4">
    <oc r="E49">
      <v>0</v>
    </oc>
    <nc r="E49"/>
  </rcc>
  <rcc rId="3345" sId="1" numFmtId="4">
    <oc r="F49">
      <v>19696.526999999998</v>
    </oc>
    <nc r="F49"/>
  </rcc>
  <rcc rId="3346" sId="1" numFmtId="4">
    <oc r="G49">
      <v>5412.2939999999999</v>
    </oc>
    <nc r="G49"/>
  </rcc>
  <rcc rId="3347" sId="1" numFmtId="4">
    <oc r="H49">
      <v>177.2</v>
    </oc>
    <nc r="H49"/>
  </rcc>
  <rcc rId="3348" sId="1" numFmtId="4">
    <oc r="I49">
      <v>3259.9470000000001</v>
    </oc>
    <nc r="I49"/>
  </rcc>
  <rcc rId="3349" sId="1" numFmtId="4">
    <oc r="J49">
      <v>503.23700000000002</v>
    </oc>
    <nc r="J49"/>
  </rcc>
  <rcc rId="3350" sId="1" numFmtId="4">
    <oc r="K49">
      <v>191.899</v>
    </oc>
    <nc r="K49"/>
  </rcc>
  <rcc rId="3351" sId="1" numFmtId="4">
    <oc r="L49">
      <v>616.51300000000003</v>
    </oc>
    <nc r="L49"/>
  </rcc>
  <rcc rId="3352" sId="1" numFmtId="4">
    <oc r="M49">
      <v>4.32</v>
    </oc>
    <nc r="M49"/>
  </rcc>
  <rcc rId="3353" sId="1" numFmtId="4">
    <oc r="N49">
      <v>24.347000000000001</v>
    </oc>
    <nc r="N49"/>
  </rcc>
  <rcc rId="3354" sId="1" numFmtId="4">
    <oc r="O49">
      <v>10.066000000000001</v>
    </oc>
    <nc r="O49"/>
  </rcc>
  <rcc rId="3355" sId="1" numFmtId="4">
    <oc r="D50">
      <v>27.1035</v>
    </oc>
    <nc r="D50"/>
  </rcc>
  <rcc rId="3356" sId="1" numFmtId="4">
    <oc r="E50">
      <v>0.2495</v>
    </oc>
    <nc r="E50"/>
  </rcc>
  <rcc rId="3357" sId="1" numFmtId="4">
    <oc r="F50">
      <v>6179.0839999999998</v>
    </oc>
    <nc r="F50"/>
  </rcc>
  <rcc rId="3358" sId="1" numFmtId="4">
    <oc r="G50">
      <v>1042.347</v>
    </oc>
    <nc r="G50"/>
  </rcc>
  <rcc rId="3359" sId="1" numFmtId="4">
    <oc r="H50">
      <v>314.57799999999997</v>
    </oc>
    <nc r="H50"/>
  </rcc>
  <rcc rId="3360" sId="1" numFmtId="4">
    <oc r="I50">
      <v>1093.682</v>
    </oc>
    <nc r="I50"/>
  </rcc>
  <rcc rId="3361" sId="1" numFmtId="4">
    <oc r="J50">
      <v>170.417</v>
    </oc>
    <nc r="J50"/>
  </rcc>
  <rcc rId="3362" sId="1" numFmtId="4">
    <oc r="K50">
      <v>0</v>
    </oc>
    <nc r="K50"/>
  </rcc>
  <rcc rId="3363" sId="1" numFmtId="4">
    <oc r="L50">
      <v>0</v>
    </oc>
    <nc r="L50"/>
  </rcc>
  <rcc rId="3364" sId="1" numFmtId="4">
    <oc r="M50">
      <v>57.966000000000001</v>
    </oc>
    <nc r="M50"/>
  </rcc>
  <rcc rId="3365" sId="1" numFmtId="4">
    <oc r="N50">
      <v>0</v>
    </oc>
    <nc r="N50"/>
  </rcc>
  <rcc rId="3366" sId="1" numFmtId="4">
    <oc r="O50">
      <v>117.36799999999999</v>
    </oc>
    <nc r="O50"/>
  </rcc>
  <rcc rId="3367" sId="1" numFmtId="4">
    <oc r="D51">
      <v>37.3474</v>
    </oc>
    <nc r="D51"/>
  </rcc>
  <rcc rId="3368" sId="1" numFmtId="4">
    <oc r="E51">
      <v>0</v>
    </oc>
    <nc r="E51"/>
  </rcc>
  <rcc rId="3369" sId="1" numFmtId="4">
    <oc r="F51">
      <v>12523.654</v>
    </oc>
    <nc r="F51"/>
  </rcc>
  <rcc rId="3370" sId="1" numFmtId="4">
    <oc r="G51">
      <v>4453.2650000000003</v>
    </oc>
    <nc r="G51"/>
  </rcc>
  <rcc rId="3371" sId="1" numFmtId="4">
    <oc r="H51">
      <v>1012.17</v>
    </oc>
    <nc r="H51"/>
  </rcc>
  <rcc rId="3372" sId="1" numFmtId="4">
    <oc r="I51">
      <v>2889.7550000000001</v>
    </oc>
    <nc r="I51"/>
  </rcc>
  <rcc rId="3373" sId="1" numFmtId="4">
    <oc r="J51">
      <v>300.48099999999999</v>
    </oc>
    <nc r="J51"/>
  </rcc>
  <rcc rId="3374" sId="1" numFmtId="4">
    <oc r="K51">
      <v>178.08</v>
    </oc>
    <nc r="K51"/>
  </rcc>
  <rcc rId="3375" sId="1" numFmtId="4">
    <oc r="L51">
      <v>194.87899999999999</v>
    </oc>
    <nc r="L51"/>
  </rcc>
  <rcc rId="3376" sId="1" numFmtId="4">
    <oc r="M51">
      <v>0</v>
    </oc>
    <nc r="M51"/>
  </rcc>
  <rcc rId="3377" sId="1" numFmtId="4">
    <oc r="N51">
      <v>9.3629999999999995</v>
    </oc>
    <nc r="N51"/>
  </rcc>
  <rcc rId="3378" sId="1" numFmtId="4">
    <oc r="O51">
      <v>15.273</v>
    </oc>
    <nc r="O51"/>
  </rcc>
  <rcc rId="3379" sId="1" numFmtId="4">
    <oc r="D52">
      <v>17.9556</v>
    </oc>
    <nc r="D52"/>
  </rcc>
  <rcc rId="3380" sId="1" numFmtId="4">
    <oc r="E52">
      <v>0</v>
    </oc>
    <nc r="E52"/>
  </rcc>
  <rcc rId="3381" sId="1" numFmtId="4">
    <oc r="F52">
      <v>3461.7350000000001</v>
    </oc>
    <nc r="F52"/>
  </rcc>
  <rcc rId="3382" sId="1" numFmtId="4">
    <oc r="G52">
      <v>936.31100000000004</v>
    </oc>
    <nc r="G52"/>
  </rcc>
  <rcc rId="3383" sId="1" numFmtId="4">
    <oc r="H52">
      <v>357.68799999999999</v>
    </oc>
    <nc r="H52"/>
  </rcc>
  <rcc rId="3384" sId="1" numFmtId="4">
    <oc r="I52">
      <v>757</v>
    </oc>
    <nc r="I52"/>
  </rcc>
  <rcc rId="3385" sId="1" numFmtId="4">
    <oc r="J52">
      <v>63.456000000000003</v>
    </oc>
    <nc r="J52"/>
  </rcc>
  <rcc rId="3386" sId="1" numFmtId="4">
    <oc r="K52">
      <v>0</v>
    </oc>
    <nc r="K52"/>
  </rcc>
  <rcc rId="3387" sId="1" numFmtId="4">
    <oc r="L52">
      <v>0</v>
    </oc>
    <nc r="L52"/>
  </rcc>
  <rcc rId="3388" sId="1" numFmtId="4">
    <oc r="M52">
      <v>0</v>
    </oc>
    <nc r="M52"/>
  </rcc>
  <rcc rId="3389" sId="1" numFmtId="4">
    <oc r="N52">
      <v>0</v>
    </oc>
    <nc r="N52"/>
  </rcc>
  <rcc rId="3390" sId="1" numFmtId="4">
    <oc r="O52">
      <v>21.068999999999999</v>
    </oc>
    <nc r="O52"/>
  </rcc>
  <rcc rId="3391" sId="1" numFmtId="4">
    <oc r="D53">
      <v>25.976400000000002</v>
    </oc>
    <nc r="D53"/>
  </rcc>
  <rcc rId="3392" sId="1" numFmtId="4">
    <oc r="E53">
      <v>0</v>
    </oc>
    <nc r="E53"/>
  </rcc>
  <rcc rId="3393" sId="1" numFmtId="4">
    <oc r="F53">
      <v>8655.2080000000005</v>
    </oc>
    <nc r="F53"/>
  </rcc>
  <rcc rId="3394" sId="1" numFmtId="4">
    <oc r="G53">
      <v>3050.203</v>
    </oc>
    <nc r="G53"/>
  </rcc>
  <rcc rId="3395" sId="1" numFmtId="4">
    <oc r="H53">
      <v>1214.0609999999999</v>
    </oc>
    <nc r="H53"/>
  </rcc>
  <rcc rId="3396" sId="1" numFmtId="4">
    <oc r="I53">
      <v>1541.443</v>
    </oc>
    <nc r="I53"/>
  </rcc>
  <rcc rId="3397" sId="1" numFmtId="4">
    <oc r="J53">
      <v>225.38399999999999</v>
    </oc>
    <nc r="J53"/>
  </rcc>
  <rcc rId="3398" sId="1" numFmtId="4">
    <oc r="K53">
      <v>112.529</v>
    </oc>
    <nc r="K53"/>
  </rcc>
  <rcc rId="3399" sId="1" numFmtId="4">
    <oc r="L53">
      <v>474.279</v>
    </oc>
    <nc r="L53"/>
  </rcc>
  <rcc rId="3400" sId="1" numFmtId="4">
    <oc r="M53">
      <v>8.2370000000000001</v>
    </oc>
    <nc r="M53"/>
  </rcc>
  <rcc rId="3401" sId="1" numFmtId="4">
    <oc r="N53">
      <v>9.3260000000000005</v>
    </oc>
    <nc r="N53"/>
  </rcc>
  <rcc rId="3402" sId="1" numFmtId="4">
    <oc r="O53">
      <v>0.42199999999999999</v>
    </oc>
    <nc r="O53"/>
  </rcc>
  <rcc rId="3403" sId="1" numFmtId="4">
    <oc r="D54">
      <v>5.3327</v>
    </oc>
    <nc r="D54"/>
  </rcc>
  <rcc rId="3404" sId="1" numFmtId="4">
    <oc r="E54">
      <v>0</v>
    </oc>
    <nc r="E54"/>
  </rcc>
  <rcc rId="3405" sId="1" numFmtId="4">
    <oc r="F54">
      <v>1151.453</v>
    </oc>
    <nc r="F54"/>
  </rcc>
  <rcc rId="3406" sId="1" numFmtId="4">
    <oc r="G54">
      <v>235.596</v>
    </oc>
    <nc r="G54"/>
  </rcc>
  <rcc rId="3407" sId="1" numFmtId="4">
    <oc r="H54">
      <v>266.553</v>
    </oc>
    <nc r="H54"/>
  </rcc>
  <rcc rId="3408" sId="1" numFmtId="4">
    <oc r="I54">
      <v>218.5</v>
    </oc>
    <nc r="I54"/>
  </rcc>
  <rcc rId="3409" sId="1" numFmtId="4">
    <oc r="J54">
      <v>22.413</v>
    </oc>
    <nc r="J54"/>
  </rcc>
  <rcc rId="3410" sId="1" numFmtId="4">
    <oc r="K54">
      <v>0</v>
    </oc>
    <nc r="K54"/>
  </rcc>
  <rcc rId="3411" sId="1" numFmtId="4">
    <oc r="L54">
      <v>0</v>
    </oc>
    <nc r="L54"/>
  </rcc>
  <rcc rId="3412" sId="1" numFmtId="4">
    <oc r="M54">
      <v>0</v>
    </oc>
    <nc r="M54"/>
  </rcc>
  <rcc rId="3413" sId="1" numFmtId="4">
    <oc r="N54">
      <v>0</v>
    </oc>
    <nc r="N54"/>
  </rcc>
  <rcc rId="3414" sId="1" numFmtId="4">
    <oc r="O54">
      <v>6.4710000000000001</v>
    </oc>
    <nc r="O54"/>
  </rcc>
  <rcc rId="3415" sId="1" numFmtId="4">
    <oc r="D55">
      <v>23.948399999999999</v>
    </oc>
    <nc r="D55"/>
  </rcc>
  <rcc rId="3416" sId="1" numFmtId="4">
    <oc r="E55">
      <v>0</v>
    </oc>
    <nc r="E55"/>
  </rcc>
  <rcc rId="3417" sId="1" numFmtId="4">
    <oc r="F55">
      <v>8403.643</v>
    </oc>
    <nc r="F55"/>
  </rcc>
  <rcc rId="3418" sId="1" numFmtId="4">
    <oc r="G55">
      <v>1767.9780000000001</v>
    </oc>
    <nc r="G55"/>
  </rcc>
  <rcc rId="3419" sId="1" numFmtId="4">
    <oc r="H55">
      <v>50.152999999999999</v>
    </oc>
    <nc r="H55"/>
  </rcc>
  <rcc rId="3420" sId="1" numFmtId="4">
    <oc r="I55">
      <v>840.68899999999996</v>
    </oc>
    <nc r="I55"/>
  </rcc>
  <rcc rId="3421" sId="1" numFmtId="4">
    <oc r="J55">
      <v>313.404</v>
    </oc>
    <nc r="J55"/>
  </rcc>
  <rcc rId="3422" sId="1" numFmtId="4">
    <oc r="K55">
      <v>25.555</v>
    </oc>
    <nc r="K55"/>
  </rcc>
  <rcc rId="3423" sId="1" numFmtId="4">
    <oc r="L55">
      <v>67.543999999999997</v>
    </oc>
    <nc r="L55"/>
  </rcc>
  <rcc rId="3424" sId="1" numFmtId="4">
    <oc r="M55">
      <v>0</v>
    </oc>
    <nc r="M55"/>
  </rcc>
  <rcc rId="3425" sId="1" numFmtId="4">
    <oc r="N55">
      <v>0</v>
    </oc>
    <nc r="N55"/>
  </rcc>
  <rcc rId="3426" sId="1" numFmtId="4">
    <oc r="O55">
      <v>40.820999999999998</v>
    </oc>
    <nc r="O55"/>
  </rcc>
  <rcc rId="3427" sId="1" numFmtId="4">
    <oc r="D56">
      <v>10.6868</v>
    </oc>
    <nc r="D56"/>
  </rcc>
  <rcc rId="3428" sId="1" numFmtId="4">
    <oc r="E56">
      <v>0</v>
    </oc>
    <nc r="E56"/>
  </rcc>
  <rcc rId="3429" sId="1" numFmtId="4">
    <oc r="F56">
      <v>2651.6849999999999</v>
    </oc>
    <nc r="F56"/>
  </rcc>
  <rcc rId="3430" sId="1" numFmtId="4">
    <oc r="G56">
      <v>314.548</v>
    </oc>
    <nc r="G56"/>
  </rcc>
  <rcc rId="3431" sId="1" numFmtId="4">
    <oc r="H56">
      <v>17.821999999999999</v>
    </oc>
    <nc r="H56"/>
  </rcc>
  <rcc rId="3432" sId="1" numFmtId="4">
    <oc r="I56">
      <v>418</v>
    </oc>
    <nc r="I56"/>
  </rcc>
  <rcc rId="3433" sId="1" numFmtId="4">
    <oc r="J56">
      <v>134.529</v>
    </oc>
    <nc r="J56"/>
  </rcc>
  <rcc rId="3434" sId="1" numFmtId="4">
    <oc r="K56">
      <v>9.1620000000000008</v>
    </oc>
    <nc r="K56"/>
  </rcc>
  <rcc rId="3435" sId="1" numFmtId="4">
    <oc r="L56">
      <v>0</v>
    </oc>
    <nc r="L56"/>
  </rcc>
  <rcc rId="3436" sId="1" numFmtId="4">
    <oc r="M56">
      <v>0</v>
    </oc>
    <nc r="M56"/>
  </rcc>
  <rcc rId="3437" sId="1" numFmtId="4">
    <oc r="N56">
      <v>0</v>
    </oc>
    <nc r="N56"/>
  </rcc>
  <rcc rId="3438" sId="1" numFmtId="4">
    <oc r="O56">
      <v>0</v>
    </oc>
    <nc r="O56"/>
  </rcc>
  <rcc rId="3439" sId="1" numFmtId="4">
    <oc r="D57">
      <v>17.984100000000002</v>
    </oc>
    <nc r="D57"/>
  </rcc>
  <rcc rId="3440" sId="1" numFmtId="4">
    <oc r="E57">
      <v>0</v>
    </oc>
    <nc r="E57"/>
  </rcc>
  <rcc rId="3441" sId="1" numFmtId="4">
    <oc r="F57">
      <v>5771.183</v>
    </oc>
    <nc r="F57"/>
  </rcc>
  <rcc rId="3442" sId="1" numFmtId="4">
    <oc r="G57">
      <v>1661.329</v>
    </oc>
    <nc r="G57"/>
  </rcc>
  <rcc rId="3443" sId="1" numFmtId="4">
    <oc r="H57">
      <v>76.084999999999994</v>
    </oc>
    <nc r="H57"/>
  </rcc>
  <rcc rId="3444" sId="1" numFmtId="4">
    <oc r="I57">
      <v>1467.0350000000001</v>
    </oc>
    <nc r="I57"/>
  </rcc>
  <rcc rId="3445" sId="1" numFmtId="4">
    <oc r="J57">
      <v>274.93400000000003</v>
    </oc>
    <nc r="J57"/>
  </rcc>
  <rcc rId="3446" sId="1" numFmtId="4">
    <oc r="K57">
      <v>79.721999999999994</v>
    </oc>
    <nc r="K57"/>
  </rcc>
  <rcc rId="3447" sId="1" numFmtId="4">
    <oc r="L57">
      <v>19.347000000000001</v>
    </oc>
    <nc r="L57"/>
  </rcc>
  <rcc rId="3448" sId="1" numFmtId="4">
    <oc r="M57">
      <v>0</v>
    </oc>
    <nc r="M57"/>
  </rcc>
  <rcc rId="3449" sId="1" numFmtId="4">
    <oc r="N57">
      <v>0</v>
    </oc>
    <nc r="N57"/>
  </rcc>
  <rcc rId="3450" sId="1" numFmtId="4">
    <oc r="O57">
      <v>1.335</v>
    </oc>
    <nc r="O57"/>
  </rcc>
  <rcc rId="3451" sId="1" numFmtId="4">
    <oc r="D58">
      <v>11.9008</v>
    </oc>
    <nc r="D58"/>
  </rcc>
  <rcc rId="3452" sId="1" numFmtId="4">
    <oc r="E58">
      <v>0</v>
    </oc>
    <nc r="E58"/>
  </rcc>
  <rcc rId="3453" sId="1" numFmtId="4">
    <oc r="F58">
      <v>2550.0219999999999</v>
    </oc>
    <nc r="F58"/>
  </rcc>
  <rcc rId="3454" sId="1" numFmtId="4">
    <oc r="G58">
      <v>310.00700000000001</v>
    </oc>
    <nc r="G58"/>
  </rcc>
  <rcc rId="3455" sId="1" numFmtId="4">
    <oc r="H58">
      <v>0</v>
    </oc>
    <nc r="H58"/>
  </rcc>
  <rcc rId="3456" sId="1" numFmtId="4">
    <oc r="I58">
      <v>648.49</v>
    </oc>
    <nc r="I58"/>
  </rcc>
  <rcc rId="3457" sId="1" numFmtId="4">
    <oc r="J58">
      <v>92.284999999999997</v>
    </oc>
    <nc r="J58"/>
  </rcc>
  <rcc rId="3458" sId="1" numFmtId="4">
    <oc r="K58">
      <v>0</v>
    </oc>
    <nc r="K58"/>
  </rcc>
  <rcc rId="3459" sId="1" numFmtId="4">
    <oc r="L58">
      <v>0</v>
    </oc>
    <nc r="L58"/>
  </rcc>
  <rcc rId="3460" sId="1" numFmtId="4">
    <oc r="M58">
      <v>6.5960000000000001</v>
    </oc>
    <nc r="M58"/>
  </rcc>
  <rcc rId="3461" sId="1" numFmtId="4">
    <oc r="N58">
      <v>0</v>
    </oc>
    <nc r="N58"/>
  </rcc>
  <rcc rId="3462" sId="1" numFmtId="4">
    <oc r="O58">
      <v>4.484</v>
    </oc>
    <nc r="O58"/>
  </rcc>
  <rcc rId="3463" sId="1" numFmtId="4">
    <oc r="D59">
      <v>35.1663</v>
    </oc>
    <nc r="D59"/>
  </rcc>
  <rcc rId="3464" sId="1" numFmtId="4">
    <oc r="E59">
      <v>0</v>
    </oc>
    <nc r="E59"/>
  </rcc>
  <rcc rId="3465" sId="1" numFmtId="4">
    <oc r="F59">
      <v>11990.605</v>
    </oc>
    <nc r="F59"/>
  </rcc>
  <rcc rId="3466" sId="1" numFmtId="4">
    <oc r="G59">
      <v>3519.098</v>
    </oc>
    <nc r="G59"/>
  </rcc>
  <rcc rId="3467" sId="1" numFmtId="4">
    <oc r="H59">
      <v>97.334999999999994</v>
    </oc>
    <nc r="H59"/>
  </rcc>
  <rcc rId="3468" sId="1" numFmtId="4">
    <oc r="I59">
      <v>2060.3679999999999</v>
    </oc>
    <nc r="I59"/>
  </rcc>
  <rcc rId="3469" sId="1" numFmtId="4">
    <oc r="J59">
      <v>372.58300000000003</v>
    </oc>
    <nc r="J59"/>
  </rcc>
  <rcc rId="3470" sId="1" numFmtId="4">
    <oc r="K59">
      <v>157.684</v>
    </oc>
    <nc r="K59"/>
  </rcc>
  <rcc rId="3471" sId="1" numFmtId="4">
    <oc r="L59">
      <v>49.139000000000003</v>
    </oc>
    <nc r="L59"/>
  </rcc>
  <rcc rId="3472" sId="1" numFmtId="4">
    <oc r="M59">
      <v>0</v>
    </oc>
    <nc r="M59"/>
  </rcc>
  <rcc rId="3473" sId="1" numFmtId="4">
    <oc r="N59">
      <v>0</v>
    </oc>
    <nc r="N59"/>
  </rcc>
  <rcc rId="3474" sId="1" numFmtId="4">
    <oc r="O59">
      <v>0</v>
    </oc>
    <nc r="O59"/>
  </rcc>
  <rcc rId="3475" sId="1" numFmtId="4">
    <oc r="D60">
      <v>12.6647</v>
    </oc>
    <nc r="D60"/>
  </rcc>
  <rcc rId="3476" sId="1" numFmtId="4">
    <oc r="E60">
      <v>0</v>
    </oc>
    <nc r="E60"/>
  </rcc>
  <rcc rId="3477" sId="1" numFmtId="4">
    <oc r="F60">
      <v>2507.7249999999999</v>
    </oc>
    <nc r="F60"/>
  </rcc>
  <rcc rId="3478" sId="1" numFmtId="4">
    <oc r="G60">
      <v>665.64700000000005</v>
    </oc>
    <nc r="G60"/>
  </rcc>
  <rcc rId="3479" sId="1" numFmtId="4">
    <oc r="H60">
      <v>20.885999999999999</v>
    </oc>
    <nc r="H60"/>
  </rcc>
  <rcc rId="3480" sId="1" numFmtId="4">
    <oc r="I60">
      <v>997.98099999999999</v>
    </oc>
    <nc r="I60"/>
  </rcc>
  <rcc rId="3481" sId="1" numFmtId="4">
    <oc r="J60">
      <v>30.574000000000002</v>
    </oc>
    <nc r="J60"/>
  </rcc>
  <rcc rId="3482" sId="1" numFmtId="4">
    <oc r="K60">
      <v>0</v>
    </oc>
    <nc r="K60"/>
  </rcc>
  <rcc rId="3483" sId="1" numFmtId="4">
    <oc r="L60">
      <v>0</v>
    </oc>
    <nc r="L60"/>
  </rcc>
  <rcc rId="3484" sId="1" numFmtId="4">
    <oc r="M60">
      <v>0</v>
    </oc>
    <nc r="M60"/>
  </rcc>
  <rcc rId="3485" sId="1" numFmtId="4">
    <oc r="N60">
      <v>0</v>
    </oc>
    <nc r="N60"/>
  </rcc>
  <rcc rId="3486" sId="1" numFmtId="4">
    <oc r="O60">
      <v>0</v>
    </oc>
    <nc r="O60"/>
  </rcc>
  <rcc rId="3487" sId="1" numFmtId="4">
    <oc r="D61">
      <v>34.635899999999999</v>
    </oc>
    <nc r="D61"/>
  </rcc>
  <rcc rId="3488" sId="1" numFmtId="4">
    <oc r="E61">
      <v>0</v>
    </oc>
    <nc r="E61"/>
  </rcc>
  <rcc rId="3489" sId="1" numFmtId="4">
    <oc r="F61">
      <v>11467.08</v>
    </oc>
    <nc r="F61"/>
  </rcc>
  <rcc rId="3490" sId="1" numFmtId="4">
    <oc r="G61">
      <v>3228.489</v>
    </oc>
    <nc r="G61"/>
  </rcc>
  <rcc rId="3491" sId="1" numFmtId="4">
    <oc r="H61">
      <v>201.261</v>
    </oc>
    <nc r="H61"/>
  </rcc>
  <rcc rId="3492" sId="1" numFmtId="4">
    <oc r="I61">
      <v>3202.5360000000001</v>
    </oc>
    <nc r="I61"/>
  </rcc>
  <rcc rId="3493" sId="1" numFmtId="4">
    <oc r="J61">
      <v>321.899</v>
    </oc>
    <nc r="J61"/>
  </rcc>
  <rcc rId="3494" sId="1" numFmtId="4">
    <oc r="K61">
      <v>201.43600000000001</v>
    </oc>
    <nc r="K61"/>
  </rcc>
  <rcc rId="3495" sId="1" numFmtId="4">
    <oc r="L61">
      <v>132.714</v>
    </oc>
    <nc r="L61"/>
  </rcc>
  <rcc rId="3496" sId="1" numFmtId="4">
    <oc r="M61">
      <v>0</v>
    </oc>
    <nc r="M61"/>
  </rcc>
  <rcc rId="3497" sId="1" numFmtId="4">
    <oc r="N61">
      <v>14.119</v>
    </oc>
    <nc r="N61"/>
  </rcc>
  <rcc rId="3498" sId="1" numFmtId="4">
    <oc r="O61">
      <v>0</v>
    </oc>
    <nc r="O61"/>
  </rcc>
  <rcc rId="3499" sId="1" numFmtId="4">
    <oc r="D62">
      <v>8.3414999999999999</v>
    </oc>
    <nc r="D62"/>
  </rcc>
  <rcc rId="3500" sId="1" numFmtId="4">
    <oc r="E62">
      <v>0</v>
    </oc>
    <nc r="E62"/>
  </rcc>
  <rcc rId="3501" sId="1" numFmtId="4">
    <oc r="F62">
      <v>1973.876</v>
    </oc>
    <nc r="F62"/>
  </rcc>
  <rcc rId="3502" sId="1" numFmtId="4">
    <oc r="G62">
      <v>344.88600000000002</v>
    </oc>
    <nc r="G62"/>
  </rcc>
  <rcc rId="3503" sId="1" numFmtId="4">
    <oc r="H62">
      <v>172.52</v>
    </oc>
    <nc r="H62"/>
  </rcc>
  <rcc rId="3504" sId="1" numFmtId="4">
    <oc r="I62">
      <v>690.05</v>
    </oc>
    <nc r="I62"/>
  </rcc>
  <rcc rId="3505" sId="1" numFmtId="4">
    <oc r="J62">
      <v>53.72</v>
    </oc>
    <nc r="J62"/>
  </rcc>
  <rcc rId="3506" sId="1" numFmtId="4">
    <oc r="K62">
      <v>0</v>
    </oc>
    <nc r="K62"/>
  </rcc>
  <rcc rId="3507" sId="1" numFmtId="4">
    <oc r="L62">
      <v>0</v>
    </oc>
    <nc r="L62"/>
  </rcc>
  <rcc rId="3508" sId="1" numFmtId="4">
    <oc r="M62">
      <v>0</v>
    </oc>
    <nc r="M62"/>
  </rcc>
  <rcc rId="3509" sId="1" numFmtId="4">
    <oc r="N62">
      <v>0</v>
    </oc>
    <nc r="N62"/>
  </rcc>
  <rcc rId="3510" sId="1" numFmtId="4">
    <oc r="O62">
      <v>0</v>
    </oc>
    <nc r="O62"/>
  </rcc>
  <rcc rId="3511" sId="1" numFmtId="4">
    <oc r="D63">
      <v>45.935099999999998</v>
    </oc>
    <nc r="D63"/>
  </rcc>
  <rcc rId="3512" sId="1" numFmtId="4">
    <oc r="E63">
      <v>0</v>
    </oc>
    <nc r="E63"/>
  </rcc>
  <rcc rId="3513" sId="1" numFmtId="4">
    <oc r="F63">
      <v>15673.465</v>
    </oc>
    <nc r="F63"/>
  </rcc>
  <rcc rId="3514" sId="1" numFmtId="4">
    <oc r="G63">
      <v>4924.83</v>
    </oc>
    <nc r="G63"/>
  </rcc>
  <rcc rId="3515" sId="1" numFmtId="4">
    <oc r="H63">
      <v>444.31299999999999</v>
    </oc>
    <nc r="H63"/>
  </rcc>
  <rcc rId="3516" sId="1" numFmtId="4">
    <oc r="I63">
      <v>3217.6</v>
    </oc>
    <nc r="I63"/>
  </rcc>
  <rcc rId="3517" sId="1" numFmtId="4">
    <oc r="J63">
      <v>426.40800000000002</v>
    </oc>
    <nc r="J63"/>
  </rcc>
  <rcc rId="3518" sId="1" numFmtId="4">
    <oc r="K63">
      <v>148.77699999999999</v>
    </oc>
    <nc r="K63"/>
  </rcc>
  <rcc rId="3519" sId="1" numFmtId="4">
    <oc r="L63">
      <v>263.774</v>
    </oc>
    <nc r="L63"/>
  </rcc>
  <rcc rId="3520" sId="1" numFmtId="4">
    <oc r="M63">
      <v>0</v>
    </oc>
    <nc r="M63"/>
  </rcc>
  <rcc rId="3521" sId="1" numFmtId="4">
    <oc r="N63">
      <v>0</v>
    </oc>
    <nc r="N63"/>
  </rcc>
  <rcc rId="3522" sId="1" numFmtId="4">
    <oc r="O63">
      <v>20.266999999999999</v>
    </oc>
    <nc r="O63"/>
  </rcc>
  <rcc rId="3523" sId="1" numFmtId="4">
    <oc r="D64">
      <v>19.201699999999999</v>
    </oc>
    <nc r="D64"/>
  </rcc>
  <rcc rId="3524" sId="1" numFmtId="4">
    <oc r="E64">
      <v>0</v>
    </oc>
    <nc r="E64"/>
  </rcc>
  <rcc rId="3525" sId="1" numFmtId="4">
    <oc r="F64">
      <v>4076.88</v>
    </oc>
    <nc r="F64"/>
  </rcc>
  <rcc rId="3526" sId="1" numFmtId="4">
    <oc r="G64">
      <v>665.46600000000001</v>
    </oc>
    <nc r="G64"/>
  </rcc>
  <rcc rId="3527" sId="1" numFmtId="4">
    <oc r="H64">
      <v>238.113</v>
    </oc>
    <nc r="H64"/>
  </rcc>
  <rcc rId="3528" sId="1" numFmtId="4">
    <oc r="I64">
      <v>1201.175</v>
    </oc>
    <nc r="I64"/>
  </rcc>
  <rcc rId="3529" sId="1" numFmtId="4">
    <oc r="J64">
      <v>119.569</v>
    </oc>
    <nc r="J64"/>
  </rcc>
  <rcc rId="3530" sId="1" numFmtId="4">
    <oc r="K64">
      <v>0</v>
    </oc>
    <nc r="K64"/>
  </rcc>
  <rcc rId="3531" sId="1" numFmtId="4">
    <oc r="L64">
      <v>0</v>
    </oc>
    <nc r="L64"/>
  </rcc>
  <rcc rId="3532" sId="1" numFmtId="4">
    <oc r="M64">
      <v>0</v>
    </oc>
    <nc r="M64"/>
  </rcc>
  <rcc rId="3533" sId="1" numFmtId="4">
    <oc r="N64">
      <v>0</v>
    </oc>
    <nc r="N64"/>
  </rcc>
  <rcc rId="3534" sId="1" numFmtId="4">
    <oc r="O64">
      <v>10.71</v>
    </oc>
    <nc r="O64"/>
  </rcc>
  <rcc rId="3535" sId="1" numFmtId="4">
    <oc r="D65">
      <v>28.988800000000001</v>
    </oc>
    <nc r="D65"/>
  </rcc>
  <rcc rId="3536" sId="1" numFmtId="4">
    <oc r="E65">
      <v>0</v>
    </oc>
    <nc r="E65"/>
  </rcc>
  <rcc rId="3537" sId="1" numFmtId="4">
    <oc r="F65">
      <v>9158.4269999999997</v>
    </oc>
    <nc r="F65"/>
  </rcc>
  <rcc rId="3538" sId="1" numFmtId="4">
    <oc r="G65">
      <v>2910.7939999999999</v>
    </oc>
    <nc r="G65"/>
  </rcc>
  <rcc rId="3539" sId="1" numFmtId="4">
    <oc r="H65">
      <v>123</v>
    </oc>
    <nc r="H65"/>
  </rcc>
  <rcc rId="3540" sId="1" numFmtId="4">
    <oc r="I65">
      <v>768.7</v>
    </oc>
    <nc r="I65"/>
  </rcc>
  <rcc rId="3541" sId="1" numFmtId="4">
    <oc r="J65">
      <v>327.91300000000001</v>
    </oc>
    <nc r="J65"/>
  </rcc>
  <rcc rId="3542" sId="1" numFmtId="4">
    <oc r="K65">
      <v>369.38900000000001</v>
    </oc>
    <nc r="K65"/>
  </rcc>
  <rcc rId="3543" sId="1" numFmtId="4">
    <oc r="L65">
      <v>0</v>
    </oc>
    <nc r="L65"/>
  </rcc>
  <rcc rId="3544" sId="1" numFmtId="4">
    <oc r="M65">
      <v>0</v>
    </oc>
    <nc r="M65"/>
  </rcc>
  <rcc rId="3545" sId="1" numFmtId="4">
    <oc r="N65">
      <v>9.423</v>
    </oc>
    <nc r="N65"/>
  </rcc>
  <rcc rId="3546" sId="1" numFmtId="4">
    <oc r="O65">
      <v>44.256999999999998</v>
    </oc>
    <nc r="O65"/>
  </rcc>
  <rcc rId="3547" sId="1" numFmtId="4">
    <oc r="D66">
      <v>11.276300000000001</v>
    </oc>
    <nc r="D66"/>
  </rcc>
  <rcc rId="3548" sId="1" numFmtId="4">
    <oc r="E66">
      <v>0</v>
    </oc>
    <nc r="E66"/>
  </rcc>
  <rcc rId="3549" sId="1" numFmtId="4">
    <oc r="F66">
      <v>2560.2359999999999</v>
    </oc>
    <nc r="F66"/>
  </rcc>
  <rcc rId="3550" sId="1" numFmtId="4">
    <oc r="G66">
      <v>312.09399999999999</v>
    </oc>
    <nc r="G66"/>
  </rcc>
  <rcc rId="3551" sId="1" numFmtId="4">
    <oc r="H66">
      <v>50.42</v>
    </oc>
    <nc r="H66"/>
  </rcc>
  <rcc rId="3552" sId="1" numFmtId="4">
    <oc r="I66">
      <v>267.45299999999997</v>
    </oc>
    <nc r="I66"/>
  </rcc>
  <rcc rId="3553" sId="1" numFmtId="4">
    <oc r="J66">
      <v>52.561</v>
    </oc>
    <nc r="J66"/>
  </rcc>
  <rcc rId="3554" sId="1" numFmtId="4">
    <oc r="K66">
      <v>0</v>
    </oc>
    <nc r="K66"/>
  </rcc>
  <rcc rId="3555" sId="1" numFmtId="4">
    <oc r="L66">
      <v>0</v>
    </oc>
    <nc r="L66"/>
  </rcc>
  <rcc rId="3556" sId="1" numFmtId="4">
    <oc r="M66">
      <v>0</v>
    </oc>
    <nc r="M66"/>
  </rcc>
  <rcc rId="3557" sId="1" numFmtId="4">
    <oc r="N66">
      <v>0</v>
    </oc>
    <nc r="N66"/>
  </rcc>
  <rcc rId="3558" sId="1" numFmtId="4">
    <oc r="O66">
      <v>5.181</v>
    </oc>
    <nc r="O66"/>
  </rcc>
  <rcc rId="3559" sId="1" numFmtId="4">
    <oc r="D67">
      <v>27.1387</v>
    </oc>
    <nc r="D67"/>
  </rcc>
  <rcc rId="3560" sId="1" numFmtId="4">
    <oc r="E67">
      <v>0</v>
    </oc>
    <nc r="E67"/>
  </rcc>
  <rcc rId="3561" sId="1" numFmtId="4">
    <oc r="F67">
      <v>7608.201</v>
    </oc>
    <nc r="F67"/>
  </rcc>
  <rcc rId="3562" sId="1" numFmtId="4">
    <oc r="G67">
      <v>1844.383</v>
    </oc>
    <nc r="G67"/>
  </rcc>
  <rcc rId="3563" sId="1" numFmtId="4">
    <oc r="H67">
      <v>482.14800000000002</v>
    </oc>
    <nc r="H67"/>
  </rcc>
  <rcc rId="3564" sId="1" numFmtId="4">
    <oc r="I67">
      <v>1388.19</v>
    </oc>
    <nc r="I67"/>
  </rcc>
  <rcc rId="3565" sId="1" numFmtId="4">
    <oc r="J67">
      <v>286.25099999999998</v>
    </oc>
    <nc r="J67"/>
  </rcc>
  <rcc rId="3566" sId="1" numFmtId="4">
    <oc r="K67">
      <v>384</v>
    </oc>
    <nc r="K67"/>
  </rcc>
  <rcc rId="3567" sId="1" numFmtId="4">
    <oc r="L67">
      <v>49.343000000000004</v>
    </oc>
    <nc r="L67"/>
  </rcc>
  <rcc rId="3568" sId="1" numFmtId="4">
    <oc r="M67">
      <v>0</v>
    </oc>
    <nc r="M67"/>
  </rcc>
  <rcc rId="3569" sId="1" numFmtId="4">
    <oc r="N67">
      <v>0</v>
    </oc>
    <nc r="N67"/>
  </rcc>
  <rcc rId="3570" sId="1" numFmtId="4">
    <oc r="O67">
      <v>0</v>
    </oc>
    <nc r="O67"/>
  </rcc>
  <rcc rId="3571" sId="1" numFmtId="4">
    <oc r="D68">
      <v>4.0833000000000004</v>
    </oc>
    <nc r="D68"/>
  </rcc>
  <rcc rId="3572" sId="1" numFmtId="4">
    <oc r="E68">
      <v>0</v>
    </oc>
    <nc r="E68"/>
  </rcc>
  <rcc rId="3573" sId="1" numFmtId="4">
    <oc r="F68">
      <v>715.44600000000003</v>
    </oc>
    <nc r="F68"/>
  </rcc>
  <rcc rId="3574" sId="1" numFmtId="4">
    <oc r="G68">
      <v>106.764</v>
    </oc>
    <nc r="G68"/>
  </rcc>
  <rcc rId="3575" sId="1" numFmtId="4">
    <oc r="H68">
      <v>47.429000000000002</v>
    </oc>
    <nc r="H68"/>
  </rcc>
  <rcc rId="3576" sId="1" numFmtId="4">
    <oc r="I68">
      <v>138</v>
    </oc>
    <nc r="I68"/>
  </rcc>
  <rcc rId="3577" sId="1" numFmtId="4">
    <oc r="J68">
      <v>0</v>
    </oc>
    <nc r="J68"/>
  </rcc>
  <rcc rId="3578" sId="1" numFmtId="4">
    <oc r="K68">
      <v>0</v>
    </oc>
    <nc r="K68"/>
  </rcc>
  <rcc rId="3579" sId="1" numFmtId="4">
    <oc r="L68">
      <v>0</v>
    </oc>
    <nc r="L68"/>
  </rcc>
  <rcc rId="3580" sId="1" numFmtId="4">
    <oc r="M68">
      <v>0</v>
    </oc>
    <nc r="M68"/>
  </rcc>
  <rcc rId="3581" sId="1" numFmtId="4">
    <oc r="N68">
      <v>0</v>
    </oc>
    <nc r="N68"/>
  </rcc>
  <rcc rId="3582" sId="1" numFmtId="4">
    <oc r="O68">
      <v>0</v>
    </oc>
    <nc r="O68"/>
  </rcc>
  <rcc rId="3583" sId="1" numFmtId="4">
    <oc r="D69">
      <v>26.404900000000001</v>
    </oc>
    <nc r="D69"/>
  </rcc>
  <rcc rId="3584" sId="1" numFmtId="4">
    <oc r="E69">
      <v>0</v>
    </oc>
    <nc r="E69"/>
  </rcc>
  <rcc rId="3585" sId="1" numFmtId="4">
    <oc r="F69">
      <v>9065.7939999999999</v>
    </oc>
    <nc r="F69"/>
  </rcc>
  <rcc rId="3586" sId="1" numFmtId="4">
    <oc r="G69">
      <v>2618.3270000000002</v>
    </oc>
    <nc r="G69"/>
  </rcc>
  <rcc rId="3587" sId="1" numFmtId="4">
    <oc r="H69">
      <v>541.86500000000001</v>
    </oc>
    <nc r="H69"/>
  </rcc>
  <rcc rId="3588" sId="1" numFmtId="4">
    <oc r="I69">
      <v>2611.1950000000002</v>
    </oc>
    <nc r="I69"/>
  </rcc>
  <rcc rId="3589" sId="1" numFmtId="4">
    <oc r="J69">
      <v>216.47300000000001</v>
    </oc>
    <nc r="J69"/>
  </rcc>
  <rcc rId="3590" sId="1" numFmtId="4">
    <oc r="K69">
      <v>105.127</v>
    </oc>
    <nc r="K69"/>
  </rcc>
  <rcc rId="3591" sId="1" numFmtId="4">
    <oc r="L69">
      <v>291.20800000000003</v>
    </oc>
    <nc r="L69"/>
  </rcc>
  <rcc rId="3592" sId="1" numFmtId="4">
    <oc r="M69">
      <v>0</v>
    </oc>
    <nc r="M69"/>
  </rcc>
  <rcc rId="3593" sId="1" numFmtId="4">
    <oc r="N69">
      <v>52.063000000000002</v>
    </oc>
    <nc r="N69"/>
  </rcc>
  <rcc rId="3594" sId="1" numFmtId="4">
    <oc r="O69">
      <v>0</v>
    </oc>
    <nc r="O69"/>
  </rcc>
  <rcc rId="3595" sId="1" numFmtId="4">
    <oc r="D70">
      <v>4.9787999999999997</v>
    </oc>
    <nc r="D70"/>
  </rcc>
  <rcc rId="3596" sId="1" numFmtId="4">
    <oc r="E70">
      <v>0</v>
    </oc>
    <nc r="E70"/>
  </rcc>
  <rcc rId="3597" sId="1" numFmtId="4">
    <oc r="F70">
      <v>1182.655</v>
    </oc>
    <nc r="F70"/>
  </rcc>
  <rcc rId="3598" sId="1" numFmtId="4">
    <oc r="G70">
      <v>172.56399999999999</v>
    </oc>
    <nc r="G70"/>
  </rcc>
  <rcc rId="3599" sId="1" numFmtId="4">
    <oc r="H70">
      <v>74.262</v>
    </oc>
    <nc r="H70"/>
  </rcc>
  <rcc rId="3600" sId="1" numFmtId="4">
    <oc r="I70">
      <v>323.7</v>
    </oc>
    <nc r="I70"/>
  </rcc>
  <rcc rId="3601" sId="1" numFmtId="4">
    <oc r="J70">
      <v>23.777999999999999</v>
    </oc>
    <nc r="J70"/>
  </rcc>
  <rcc rId="3602" sId="1" numFmtId="4">
    <oc r="K70">
      <v>0</v>
    </oc>
    <nc r="K70"/>
  </rcc>
  <rcc rId="3603" sId="1" numFmtId="4">
    <oc r="L70">
      <v>0</v>
    </oc>
    <nc r="L70"/>
  </rcc>
  <rcc rId="3604" sId="1" numFmtId="4">
    <oc r="M70">
      <v>0</v>
    </oc>
    <nc r="M70"/>
  </rcc>
  <rcc rId="3605" sId="1" numFmtId="4">
    <oc r="N70">
      <v>0</v>
    </oc>
    <nc r="N70"/>
  </rcc>
  <rcc rId="3606" sId="1" numFmtId="4">
    <oc r="O70">
      <v>2.4670000000000001</v>
    </oc>
    <nc r="O70"/>
  </rcc>
  <rcc rId="3607" sId="1" numFmtId="4">
    <oc r="D71">
      <v>27.069099999999999</v>
    </oc>
    <nc r="D71"/>
  </rcc>
  <rcc rId="3608" sId="1" numFmtId="4">
    <oc r="E71">
      <v>0</v>
    </oc>
    <nc r="E71"/>
  </rcc>
  <rcc rId="3609" sId="1" numFmtId="4">
    <oc r="F71">
      <v>10232.441000000001</v>
    </oc>
    <nc r="F71"/>
  </rcc>
  <rcc rId="3610" sId="1" numFmtId="4">
    <oc r="G71">
      <v>2358.2420000000002</v>
    </oc>
    <nc r="G71"/>
  </rcc>
  <rcc rId="3611" sId="1" numFmtId="4">
    <oc r="H71">
      <v>1244.44</v>
    </oc>
    <nc r="H71"/>
  </rcc>
  <rcc rId="3612" sId="1" numFmtId="4">
    <oc r="I71">
      <v>1869.914</v>
    </oc>
    <nc r="I71"/>
  </rcc>
  <rcc rId="3613" sId="1" numFmtId="4">
    <oc r="J71">
      <v>271.37599999999998</v>
    </oc>
    <nc r="J71"/>
  </rcc>
  <rcc rId="3614" sId="1" numFmtId="4">
    <oc r="K71">
      <v>141.00899999999999</v>
    </oc>
    <nc r="K71"/>
  </rcc>
  <rcc rId="3615" sId="1" numFmtId="4">
    <oc r="L71">
      <v>188.06299999999999</v>
    </oc>
    <nc r="L71"/>
  </rcc>
  <rcc rId="3616" sId="1" numFmtId="4">
    <oc r="M71">
      <v>0</v>
    </oc>
    <nc r="M71"/>
  </rcc>
  <rcc rId="3617" sId="1" numFmtId="4">
    <oc r="N71">
      <v>14.196</v>
    </oc>
    <nc r="N71"/>
  </rcc>
  <rcc rId="3618" sId="1" numFmtId="4">
    <oc r="O71">
      <v>4.8650000000000002</v>
    </oc>
    <nc r="O71"/>
  </rcc>
  <rcc rId="3619" sId="1" numFmtId="4">
    <oc r="D72">
      <v>6.5014000000000003</v>
    </oc>
    <nc r="D72"/>
  </rcc>
  <rcc rId="3620" sId="1" numFmtId="4">
    <oc r="E72">
      <v>0</v>
    </oc>
    <nc r="E72"/>
  </rcc>
  <rcc rId="3621" sId="1" numFmtId="4">
    <oc r="F72">
      <v>1551.306</v>
    </oc>
    <nc r="F72"/>
  </rcc>
  <rcc rId="3622" sId="1" numFmtId="4">
    <oc r="G72">
      <v>186.91800000000001</v>
    </oc>
    <nc r="G72"/>
  </rcc>
  <rcc rId="3623" sId="1" numFmtId="4">
    <oc r="H72">
      <v>107.848</v>
    </oc>
    <nc r="H72"/>
  </rcc>
  <rcc rId="3624" sId="1" numFmtId="4">
    <oc r="I72">
      <v>163.5</v>
    </oc>
    <nc r="I72"/>
  </rcc>
  <rcc rId="3625" sId="1" numFmtId="4">
    <oc r="J72">
      <v>26.349</v>
    </oc>
    <nc r="J72"/>
  </rcc>
  <rcc rId="3626" sId="1" numFmtId="4">
    <oc r="K72">
      <v>0</v>
    </oc>
    <nc r="K72"/>
  </rcc>
  <rcc rId="3627" sId="1" numFmtId="4">
    <oc r="L72">
      <v>0</v>
    </oc>
    <nc r="L72"/>
  </rcc>
  <rcc rId="3628" sId="1" numFmtId="4">
    <oc r="M72">
      <v>0</v>
    </oc>
    <nc r="M72"/>
  </rcc>
  <rcc rId="3629" sId="1" numFmtId="4">
    <oc r="N72">
      <v>0</v>
    </oc>
    <nc r="N72"/>
  </rcc>
  <rcc rId="3630" sId="1" numFmtId="4">
    <oc r="O72">
      <v>0</v>
    </oc>
    <nc r="O72"/>
  </rcc>
  <rcc rId="3631" sId="1" numFmtId="4">
    <oc r="D73">
      <v>51.660400000000003</v>
    </oc>
    <nc r="D73"/>
  </rcc>
  <rcc rId="3632" sId="1" numFmtId="4">
    <oc r="E73">
      <v>0</v>
    </oc>
    <nc r="E73"/>
  </rcc>
  <rcc rId="3633" sId="1" numFmtId="4">
    <oc r="F73">
      <v>18250.651999999998</v>
    </oc>
    <nc r="F73"/>
  </rcc>
  <rcc rId="3634" sId="1" numFmtId="4">
    <oc r="G73">
      <v>5725.2950000000001</v>
    </oc>
    <nc r="G73"/>
  </rcc>
  <rcc rId="3635" sId="1" numFmtId="4">
    <oc r="H73">
      <v>2837.6909999999998</v>
    </oc>
    <nc r="H73"/>
  </rcc>
  <rcc rId="3636" sId="1" numFmtId="4">
    <oc r="I73">
      <v>5006.7839999999997</v>
    </oc>
    <nc r="I73"/>
  </rcc>
  <rcc rId="3637" sId="1" numFmtId="4">
    <oc r="J73">
      <v>317.00200000000001</v>
    </oc>
    <nc r="J73"/>
  </rcc>
  <rcc rId="3638" sId="1" numFmtId="4">
    <oc r="K73">
      <v>291.59300000000002</v>
    </oc>
    <nc r="K73"/>
  </rcc>
  <rcc rId="3639" sId="1" numFmtId="4">
    <oc r="L73">
      <v>965.49699999999996</v>
    </oc>
    <nc r="L73"/>
  </rcc>
  <rcc rId="3640" sId="1" numFmtId="4">
    <oc r="M73">
      <v>73.872</v>
    </oc>
    <nc r="M73"/>
  </rcc>
  <rcc rId="3641" sId="1" numFmtId="4">
    <oc r="N73">
      <v>18.213000000000001</v>
    </oc>
    <nc r="N73"/>
  </rcc>
  <rcc rId="3642" sId="1" numFmtId="4">
    <oc r="O73">
      <v>0</v>
    </oc>
    <nc r="O73"/>
  </rcc>
  <rcc rId="3643" sId="1" numFmtId="4">
    <oc r="D74">
      <v>8.6</v>
    </oc>
    <nc r="D74"/>
  </rcc>
  <rcc rId="3644" sId="1" numFmtId="4">
    <oc r="E74">
      <v>0</v>
    </oc>
    <nc r="E74"/>
  </rcc>
  <rcc rId="3645" sId="1" numFmtId="4">
    <oc r="F74">
      <v>1825.52</v>
    </oc>
    <nc r="F74"/>
  </rcc>
  <rcc rId="3646" sId="1" numFmtId="4">
    <oc r="G74">
      <v>413.37299999999999</v>
    </oc>
    <nc r="G74"/>
  </rcc>
  <rcc rId="3647" sId="1" numFmtId="4">
    <oc r="H74">
      <v>249.84899999999999</v>
    </oc>
    <nc r="H74"/>
  </rcc>
  <rcc rId="3648" sId="1" numFmtId="4">
    <oc r="I74">
      <v>264.8</v>
    </oc>
    <nc r="I74"/>
  </rcc>
  <rcc rId="3649" sId="1" numFmtId="4">
    <oc r="J74">
      <v>19.302</v>
    </oc>
    <nc r="J74"/>
  </rcc>
  <rcc rId="3650" sId="1" numFmtId="4">
    <oc r="K74">
      <v>0</v>
    </oc>
    <nc r="K74"/>
  </rcc>
  <rcc rId="3651" sId="1" numFmtId="4">
    <oc r="L74">
      <v>0</v>
    </oc>
    <nc r="L74"/>
  </rcc>
  <rcc rId="3652" sId="1" numFmtId="4">
    <oc r="M74">
      <v>0</v>
    </oc>
    <nc r="M74"/>
  </rcc>
  <rcc rId="3653" sId="1" numFmtId="4">
    <oc r="N74">
      <v>0</v>
    </oc>
    <nc r="N74"/>
  </rcc>
  <rcc rId="3654" sId="1" numFmtId="4">
    <oc r="O74">
      <v>14.558999999999999</v>
    </oc>
    <nc r="O74"/>
  </rcc>
  <rcc rId="3655" sId="1" numFmtId="4">
    <oc r="D75">
      <v>38.261199999999995</v>
    </oc>
    <nc r="D75"/>
  </rcc>
  <rcc rId="3656" sId="1" numFmtId="4">
    <oc r="E75">
      <v>0</v>
    </oc>
    <nc r="E75"/>
  </rcc>
  <rcc rId="3657" sId="1" numFmtId="4">
    <oc r="F75">
      <v>13745.905999999999</v>
    </oc>
    <nc r="F75"/>
  </rcc>
  <rcc rId="3658" sId="1" numFmtId="4">
    <oc r="G75">
      <v>3879.4659999999999</v>
    </oc>
    <nc r="G75"/>
  </rcc>
  <rcc rId="3659" sId="1" numFmtId="4">
    <oc r="H75">
      <v>94.52</v>
    </oc>
    <nc r="H75"/>
  </rcc>
  <rcc rId="3660" sId="1" numFmtId="4">
    <oc r="I75">
      <v>2008.413</v>
    </oc>
    <nc r="I75"/>
  </rcc>
  <rcc rId="3661" sId="1" numFmtId="4">
    <oc r="J75">
      <v>341.10500000000002</v>
    </oc>
    <nc r="J75"/>
  </rcc>
  <rcc rId="3662" sId="1" numFmtId="4">
    <oc r="K75">
      <v>101.333</v>
    </oc>
    <nc r="K75"/>
  </rcc>
  <rcc rId="3663" sId="1" numFmtId="4">
    <oc r="L75">
      <v>564.47299999999996</v>
    </oc>
    <nc r="L75"/>
  </rcc>
  <rcc rId="3664" sId="1" numFmtId="4">
    <oc r="M75">
      <v>0</v>
    </oc>
    <nc r="M75"/>
  </rcc>
  <rcc rId="3665" sId="1" numFmtId="4">
    <oc r="N75">
      <v>23.253</v>
    </oc>
    <nc r="N75"/>
  </rcc>
  <rcc rId="3666" sId="1" numFmtId="4">
    <oc r="O75">
      <v>6.5679999999999996</v>
    </oc>
    <nc r="O75"/>
  </rcc>
  <rcc rId="3667" sId="1" numFmtId="4">
    <oc r="D76">
      <v>21.925699999999999</v>
    </oc>
    <nc r="D76"/>
  </rcc>
  <rcc rId="3668" sId="1" numFmtId="4">
    <oc r="E76">
      <v>0</v>
    </oc>
    <nc r="E76"/>
  </rcc>
  <rcc rId="3669" sId="1" numFmtId="4">
    <oc r="F76">
      <v>4914.2889999999998</v>
    </oc>
    <nc r="F76"/>
  </rcc>
  <rcc rId="3670" sId="1" numFmtId="4">
    <oc r="G76">
      <v>824.50900000000001</v>
    </oc>
    <nc r="G76"/>
  </rcc>
  <rcc rId="3671" sId="1" numFmtId="4">
    <oc r="H76">
      <v>0</v>
    </oc>
    <nc r="H76"/>
  </rcc>
  <rcc rId="3672" sId="1" numFmtId="4">
    <oc r="I76">
      <v>908.3</v>
    </oc>
    <nc r="I76"/>
  </rcc>
  <rcc rId="3673" sId="1" numFmtId="4">
    <oc r="J76">
      <v>170.60500000000002</v>
    </oc>
    <nc r="J76"/>
  </rcc>
  <rcc rId="3674" sId="1" numFmtId="4">
    <oc r="K76">
      <v>0</v>
    </oc>
    <nc r="K76"/>
  </rcc>
  <rcc rId="3675" sId="1" numFmtId="4">
    <oc r="L76">
      <v>0</v>
    </oc>
    <nc r="L76"/>
  </rcc>
  <rcc rId="3676" sId="1" numFmtId="4">
    <oc r="M76">
      <v>0</v>
    </oc>
    <nc r="M76"/>
  </rcc>
  <rcc rId="3677" sId="1" numFmtId="4">
    <oc r="N76">
      <v>0</v>
    </oc>
    <nc r="N76"/>
  </rcc>
  <rcc rId="3678" sId="1" numFmtId="4">
    <oc r="O76">
      <v>29.21</v>
    </oc>
    <nc r="O76"/>
  </rcc>
  <rcc rId="3679" sId="1" numFmtId="4">
    <oc r="D77">
      <v>35.265000000000001</v>
    </oc>
    <nc r="D77"/>
  </rcc>
  <rcc rId="3680" sId="1" numFmtId="4">
    <oc r="E77">
      <v>0</v>
    </oc>
    <nc r="E77"/>
  </rcc>
  <rcc rId="3681" sId="1" numFmtId="4">
    <oc r="F77">
      <v>11053.942999999999</v>
    </oc>
    <nc r="F77"/>
  </rcc>
  <rcc rId="3682" sId="1" numFmtId="4">
    <oc r="G77">
      <v>4112.1410000000005</v>
    </oc>
    <nc r="G77"/>
  </rcc>
  <rcc rId="3683" sId="1" numFmtId="4">
    <oc r="H77">
      <v>662.34499999999991</v>
    </oc>
    <nc r="H77"/>
  </rcc>
  <rcc rId="3684" sId="1" numFmtId="4">
    <oc r="I77">
      <v>1673.288</v>
    </oc>
    <nc r="I77"/>
  </rcc>
  <rcc rId="3685" sId="1" numFmtId="4">
    <oc r="J77">
      <v>401.53400000000005</v>
    </oc>
    <nc r="J77"/>
  </rcc>
  <rcc rId="3686" sId="1" numFmtId="4">
    <oc r="K77">
      <v>178.14500000000001</v>
    </oc>
    <nc r="K77"/>
  </rcc>
  <rcc rId="3687" sId="1" numFmtId="4">
    <oc r="L77">
      <v>0</v>
    </oc>
    <nc r="L77"/>
  </rcc>
  <rcc rId="3688" sId="1" numFmtId="4">
    <oc r="M77">
      <v>0.17100000000000001</v>
    </oc>
    <nc r="M77"/>
  </rcc>
  <rcc rId="3689" sId="1" numFmtId="4">
    <oc r="N77">
      <v>18.870999999999999</v>
    </oc>
    <nc r="N77"/>
  </rcc>
  <rcc rId="3690" sId="1" numFmtId="4">
    <oc r="O77">
      <v>5.4880000000000004</v>
    </oc>
    <nc r="O77"/>
  </rcc>
  <rcc rId="3691" sId="1" numFmtId="4">
    <oc r="D78">
      <v>13.160700000000002</v>
    </oc>
    <nc r="D78"/>
  </rcc>
  <rcc rId="3692" sId="1" numFmtId="4">
    <oc r="E78">
      <v>0</v>
    </oc>
    <nc r="E78"/>
  </rcc>
  <rcc rId="3693" sId="1" numFmtId="4">
    <oc r="F78">
      <v>2770.8579999999997</v>
    </oc>
    <nc r="F78"/>
  </rcc>
  <rcc rId="3694" sId="1" numFmtId="4">
    <oc r="G78">
      <v>672.91599999999994</v>
    </oc>
    <nc r="G78"/>
  </rcc>
  <rcc rId="3695" sId="1" numFmtId="4">
    <oc r="H78">
      <v>454.59399999999999</v>
    </oc>
    <nc r="H78"/>
  </rcc>
  <rcc rId="3696" sId="1" numFmtId="4">
    <oc r="I78">
      <v>518.72399999999993</v>
    </oc>
    <nc r="I78"/>
  </rcc>
  <rcc rId="3697" sId="1" numFmtId="4">
    <oc r="J78">
      <v>72.522000000000006</v>
    </oc>
    <nc r="J78"/>
  </rcc>
  <rcc rId="3698" sId="1" numFmtId="4">
    <oc r="K78">
      <v>0</v>
    </oc>
    <nc r="K78"/>
  </rcc>
  <rcc rId="3699" sId="1" numFmtId="4">
    <oc r="L78">
      <v>0</v>
    </oc>
    <nc r="L78"/>
  </rcc>
  <rcc rId="3700" sId="1" numFmtId="4">
    <oc r="M78">
      <v>27.03</v>
    </oc>
    <nc r="M78"/>
  </rcc>
  <rcc rId="3701" sId="1" numFmtId="4">
    <oc r="N78">
      <v>0</v>
    </oc>
    <nc r="N78"/>
  </rcc>
  <rcc rId="3702" sId="1" numFmtId="4">
    <oc r="O78">
      <v>52.064999999999998</v>
    </oc>
    <nc r="O78"/>
  </rcc>
  <rcc rId="3703" sId="1" numFmtId="4">
    <oc r="D79">
      <v>79.760300000000001</v>
    </oc>
    <nc r="D79"/>
  </rcc>
  <rcc rId="3704" sId="1" numFmtId="4">
    <oc r="E79">
      <v>8.7599999999999997E-2</v>
    </oc>
    <nc r="E79"/>
  </rcc>
  <rcc rId="3705" sId="1" numFmtId="4">
    <oc r="F79">
      <v>27049.221999999998</v>
    </oc>
    <nc r="F79"/>
  </rcc>
  <rcc rId="3706" sId="1" numFmtId="4">
    <oc r="G79">
      <v>7251.451</v>
    </oc>
    <nc r="G79"/>
  </rcc>
  <rcc rId="3707" sId="1" numFmtId="4">
    <oc r="H79">
      <v>419.65099999999995</v>
    </oc>
    <nc r="H79"/>
  </rcc>
  <rcc rId="3708" sId="1" numFmtId="4">
    <oc r="I79">
      <v>2679.4270000000001</v>
    </oc>
    <nc r="I79"/>
  </rcc>
  <rcc rId="3709" sId="1" numFmtId="4">
    <oc r="J79">
      <v>725.54399999999998</v>
    </oc>
    <nc r="J79"/>
  </rcc>
  <rcc rId="3710" sId="1" numFmtId="4">
    <oc r="K79">
      <v>290.43299999999999</v>
    </oc>
    <nc r="K79"/>
  </rcc>
  <rcc rId="3711" sId="1" numFmtId="4">
    <oc r="L79">
      <v>214.72399999999999</v>
    </oc>
    <nc r="L79"/>
  </rcc>
  <rcc rId="3712" sId="1" numFmtId="4">
    <oc r="M79">
      <v>0</v>
    </oc>
    <nc r="M79"/>
  </rcc>
  <rcc rId="3713" sId="1" numFmtId="4">
    <oc r="N79">
      <v>9.8079999999999998</v>
    </oc>
    <nc r="N79"/>
  </rcc>
  <rcc rId="3714" sId="1" numFmtId="4">
    <oc r="O79">
      <v>28.782000000000004</v>
    </oc>
    <nc r="O79"/>
  </rcc>
  <rcc rId="3715" sId="1" numFmtId="4">
    <oc r="D80">
      <v>32.900100000000002</v>
    </oc>
    <nc r="D80"/>
  </rcc>
  <rcc rId="3716" sId="1" numFmtId="4">
    <oc r="E80">
      <v>0.5</v>
    </oc>
    <nc r="E80"/>
  </rcc>
  <rcc rId="3717" sId="1" numFmtId="4">
    <oc r="F80">
      <v>7326.5569999999998</v>
    </oc>
    <nc r="F80"/>
  </rcc>
  <rcc rId="3718" sId="1" numFmtId="4">
    <oc r="G80">
      <v>1010.1349999999999</v>
    </oc>
    <nc r="G80"/>
  </rcc>
  <rcc rId="3719" sId="1" numFmtId="4">
    <oc r="H80">
      <v>521.20000000000005</v>
    </oc>
    <nc r="H80"/>
  </rcc>
  <rcc rId="3720" sId="1" numFmtId="4">
    <oc r="I80">
      <v>1204.77</v>
    </oc>
    <nc r="I80"/>
  </rcc>
  <rcc rId="3721" sId="1" numFmtId="4">
    <oc r="J80">
      <v>226.45699999999999</v>
    </oc>
    <nc r="J80"/>
  </rcc>
  <rcc rId="3722" sId="1" numFmtId="4">
    <oc r="K80">
      <v>0</v>
    </oc>
    <nc r="K80"/>
  </rcc>
  <rcc rId="3723" sId="1" numFmtId="4">
    <oc r="L80">
      <v>0</v>
    </oc>
    <nc r="L80"/>
  </rcc>
  <rcc rId="3724" sId="1" numFmtId="4">
    <oc r="M80">
      <v>48.036999999999999</v>
    </oc>
    <nc r="M80"/>
  </rcc>
  <rcc rId="3725" sId="1" numFmtId="4">
    <oc r="N80">
      <v>0</v>
    </oc>
    <nc r="N80"/>
  </rcc>
  <rcc rId="3726" sId="1" numFmtId="4">
    <oc r="O80">
      <v>46.951999999999998</v>
    </oc>
    <nc r="O80"/>
  </rcc>
  <rcc rId="3727" sId="1" numFmtId="4">
    <oc r="D81">
      <v>98.314300000000003</v>
    </oc>
    <nc r="D81"/>
  </rcc>
  <rcc rId="3728" sId="1" numFmtId="4">
    <oc r="E81">
      <v>0.45760000000000001</v>
    </oc>
    <nc r="E81"/>
  </rcc>
  <rcc rId="3729" sId="1" numFmtId="4">
    <oc r="F81">
      <v>28173.452999999994</v>
    </oc>
    <nc r="F81"/>
  </rcc>
  <rcc rId="3730" sId="1" numFmtId="4">
    <oc r="G81">
      <v>11037.793</v>
    </oc>
    <nc r="G81"/>
  </rcc>
  <rcc rId="3731" sId="1" numFmtId="4">
    <oc r="H81">
      <v>44.127000000000002</v>
    </oc>
    <nc r="H81"/>
  </rcc>
  <rcc rId="3732" sId="1" numFmtId="4">
    <oc r="I81">
      <v>3553.2100000000005</v>
    </oc>
    <nc r="I81"/>
  </rcc>
  <rcc rId="3733" sId="1" numFmtId="4">
    <oc r="J81">
      <v>855.71300000000008</v>
    </oc>
    <nc r="J81"/>
  </rcc>
  <rcc rId="3734" sId="1" numFmtId="4">
    <oc r="K81">
      <v>787.11900000000003</v>
    </oc>
    <nc r="K81"/>
  </rcc>
  <rcc rId="3735" sId="1" numFmtId="4">
    <oc r="L81">
      <v>35.241</v>
    </oc>
    <nc r="L81"/>
  </rcc>
  <rcc rId="3736" sId="1" numFmtId="4">
    <oc r="M81">
      <v>4.3289999999999997</v>
    </oc>
    <nc r="M81"/>
  </rcc>
  <rcc rId="3737" sId="1" numFmtId="4">
    <oc r="N81">
      <v>28.803999999999998</v>
    </oc>
    <nc r="N81"/>
  </rcc>
  <rcc rId="3738" sId="1" numFmtId="4">
    <oc r="O81">
      <v>39.238</v>
    </oc>
    <nc r="O81"/>
  </rcc>
  <rcc rId="3739" sId="1" numFmtId="4">
    <oc r="D82">
      <v>40.217399999999998</v>
    </oc>
    <nc r="D82"/>
  </rcc>
  <rcc rId="3740" sId="1" numFmtId="4">
    <oc r="E82">
      <v>0.31690000000000002</v>
    </oc>
    <nc r="E82"/>
  </rcc>
  <rcc rId="3741" sId="1" numFmtId="4">
    <oc r="F82">
      <v>8348.8469999999998</v>
    </oc>
    <nc r="F82"/>
  </rcc>
  <rcc rId="3742" sId="1" numFmtId="4">
    <oc r="G82">
      <v>1807.5240000000001</v>
    </oc>
    <nc r="G82"/>
  </rcc>
  <rcc rId="3743" sId="1" numFmtId="4">
    <oc r="H82">
      <v>0</v>
    </oc>
    <nc r="H82"/>
  </rcc>
  <rcc rId="3744" sId="1" numFmtId="4">
    <oc r="I82">
      <v>1638.3150000000003</v>
    </oc>
    <nc r="I82"/>
  </rcc>
  <rcc rId="3745" sId="1" numFmtId="4">
    <oc r="J82">
      <v>114.33199999999999</v>
    </oc>
    <nc r="J82"/>
  </rcc>
  <rcc rId="3746" sId="1" numFmtId="4">
    <oc r="K82">
      <v>0</v>
    </oc>
    <nc r="K82"/>
  </rcc>
  <rcc rId="3747" sId="1" numFmtId="4">
    <oc r="L82">
      <v>0</v>
    </oc>
    <nc r="L82"/>
  </rcc>
  <rcc rId="3748" sId="1" numFmtId="4">
    <oc r="M82">
      <v>0</v>
    </oc>
    <nc r="M82"/>
  </rcc>
  <rcc rId="3749" sId="1" numFmtId="4">
    <oc r="N82">
      <v>0</v>
    </oc>
    <nc r="N82"/>
  </rcc>
  <rcc rId="3750" sId="1" numFmtId="4">
    <oc r="O82">
      <v>75.01400000000001</v>
    </oc>
    <nc r="O82"/>
  </rcc>
  <rcc rId="3751" sId="1" numFmtId="4">
    <oc r="D83">
      <v>30.168900000000001</v>
    </oc>
    <nc r="D83"/>
  </rcc>
  <rcc rId="3752" sId="1" numFmtId="4">
    <oc r="E83">
      <v>0</v>
    </oc>
    <nc r="E83"/>
  </rcc>
  <rcc rId="3753" sId="1" numFmtId="4">
    <oc r="F83">
      <v>10125.367999999999</v>
    </oc>
    <nc r="F83"/>
  </rcc>
  <rcc rId="3754" sId="1" numFmtId="4">
    <oc r="G83">
      <v>2914.4670000000001</v>
    </oc>
    <nc r="G83"/>
  </rcc>
  <rcc rId="3755" sId="1" numFmtId="4">
    <oc r="H83">
      <v>106.58600000000001</v>
    </oc>
    <nc r="H83"/>
  </rcc>
  <rcc rId="3756" sId="1" numFmtId="4">
    <oc r="I83">
      <v>2127.5129999999999</v>
    </oc>
    <nc r="I83"/>
  </rcc>
  <rcc rId="3757" sId="1" numFmtId="4">
    <oc r="J83">
      <v>287.05100000000004</v>
    </oc>
    <nc r="J83"/>
  </rcc>
  <rcc rId="3758" sId="1" numFmtId="4">
    <oc r="K83">
      <v>469.39699999999999</v>
    </oc>
    <nc r="K83"/>
  </rcc>
  <rcc rId="3759" sId="1" numFmtId="4">
    <oc r="L83">
      <v>4.359</v>
    </oc>
    <nc r="L83"/>
  </rcc>
  <rcc rId="3760" sId="1" numFmtId="4">
    <oc r="M83">
      <v>0</v>
    </oc>
    <nc r="M83"/>
  </rcc>
  <rcc rId="3761" sId="1" numFmtId="4">
    <oc r="N83">
      <v>19.821999999999999</v>
    </oc>
    <nc r="N83"/>
  </rcc>
  <rcc rId="3762" sId="1" numFmtId="4">
    <oc r="O83">
      <v>0</v>
    </oc>
    <nc r="O83"/>
  </rcc>
  <rcc rId="3763" sId="1" numFmtId="4">
    <oc r="D84">
      <v>5.2841000000000005</v>
    </oc>
    <nc r="D84"/>
  </rcc>
  <rcc rId="3764" sId="1" numFmtId="4">
    <oc r="E84">
      <v>0</v>
    </oc>
    <nc r="E84"/>
  </rcc>
  <rcc rId="3765" sId="1" numFmtId="4">
    <oc r="F84">
      <v>1147.9469999999999</v>
    </oc>
    <nc r="F84"/>
  </rcc>
  <rcc rId="3766" sId="1" numFmtId="4">
    <oc r="G84">
      <v>149.82199999999997</v>
    </oc>
    <nc r="G84"/>
  </rcc>
  <rcc rId="3767" sId="1" numFmtId="4">
    <oc r="H84">
      <v>0</v>
    </oc>
    <nc r="H84"/>
  </rcc>
  <rcc rId="3768" sId="1" numFmtId="4">
    <oc r="I84">
      <v>316</v>
    </oc>
    <nc r="I84"/>
  </rcc>
  <rcc rId="3769" sId="1" numFmtId="4">
    <oc r="J84">
      <v>0</v>
    </oc>
    <nc r="J84"/>
  </rcc>
  <rcc rId="3770" sId="1" numFmtId="4">
    <oc r="K84">
      <v>1.0149999999999999</v>
    </oc>
    <nc r="K84"/>
  </rcc>
  <rcc rId="3771" sId="1" numFmtId="4">
    <oc r="L84">
      <v>0</v>
    </oc>
    <nc r="L84"/>
  </rcc>
  <rcc rId="3772" sId="1" numFmtId="4">
    <oc r="M84">
      <v>0</v>
    </oc>
    <nc r="M84"/>
  </rcc>
  <rcc rId="3773" sId="1" numFmtId="4">
    <oc r="N84">
      <v>0</v>
    </oc>
    <nc r="N84"/>
  </rcc>
  <rcc rId="3774" sId="1" numFmtId="4">
    <oc r="O84">
      <v>4.5439999999999996</v>
    </oc>
    <nc r="O84"/>
  </rcc>
  <rcc rId="3775" sId="1" numFmtId="4">
    <oc r="D85">
      <v>33.736499999999999</v>
    </oc>
    <nc r="D85"/>
  </rcc>
  <rcc rId="3776" sId="1" numFmtId="4">
    <oc r="E85">
      <v>0</v>
    </oc>
    <nc r="E85"/>
  </rcc>
  <rcc rId="3777" sId="1" numFmtId="4">
    <oc r="F85">
      <v>8683.0360000000001</v>
    </oc>
    <nc r="F85"/>
  </rcc>
  <rcc rId="3778" sId="1" numFmtId="4">
    <oc r="G85">
      <v>2707.9610000000002</v>
    </oc>
    <nc r="G85"/>
  </rcc>
  <rcc rId="3779" sId="1" numFmtId="4">
    <oc r="H85">
      <v>246.267</v>
    </oc>
    <nc r="H85"/>
  </rcc>
  <rcc rId="3780" sId="1" numFmtId="4">
    <oc r="I85">
      <v>2901.8159999999998</v>
    </oc>
    <nc r="I85"/>
  </rcc>
  <rcc rId="3781" sId="1" numFmtId="4">
    <oc r="J85">
      <v>290.71000000000004</v>
    </oc>
    <nc r="J85"/>
  </rcc>
  <rcc rId="3782" sId="1" numFmtId="4">
    <oc r="K85">
      <v>315.673</v>
    </oc>
    <nc r="K85"/>
  </rcc>
  <rcc rId="3783" sId="1" numFmtId="4">
    <oc r="L85">
      <v>99.997</v>
    </oc>
    <nc r="L85"/>
  </rcc>
  <rcc rId="3784" sId="1" numFmtId="4">
    <oc r="M85">
      <v>0</v>
    </oc>
    <nc r="M85"/>
  </rcc>
  <rcc rId="3785" sId="1" numFmtId="4">
    <oc r="N85">
      <v>0</v>
    </oc>
    <nc r="N85"/>
  </rcc>
  <rcc rId="3786" sId="1" numFmtId="4">
    <oc r="O85">
      <v>637.78200000000004</v>
    </oc>
    <nc r="O85"/>
  </rcc>
  <rcc rId="3787" sId="1" numFmtId="4">
    <oc r="D86">
      <v>12.977099999999998</v>
    </oc>
    <nc r="D86"/>
  </rcc>
  <rcc rId="3788" sId="1" numFmtId="4">
    <oc r="E86">
      <v>0</v>
    </oc>
    <nc r="E86"/>
  </rcc>
  <rcc rId="3789" sId="1" numFmtId="4">
    <oc r="F86">
      <v>3121.0360000000001</v>
    </oc>
    <nc r="F86"/>
  </rcc>
  <rcc rId="3790" sId="1" numFmtId="4">
    <oc r="G86">
      <v>399.70500000000004</v>
    </oc>
    <nc r="G86"/>
  </rcc>
  <rcc rId="3791" sId="1" numFmtId="4">
    <oc r="H86">
      <v>74.216999999999999</v>
    </oc>
    <nc r="H86"/>
  </rcc>
  <rcc rId="3792" sId="1" numFmtId="4">
    <oc r="I86">
      <v>699.76400000000001</v>
    </oc>
    <nc r="I86"/>
  </rcc>
  <rcc rId="3793" sId="1" numFmtId="4">
    <oc r="J86">
      <v>2.1859999999999999</v>
    </oc>
    <nc r="J86"/>
  </rcc>
  <rcc rId="3794" sId="1" numFmtId="4">
    <oc r="K86">
      <v>15.573</v>
    </oc>
    <nc r="K86"/>
  </rcc>
  <rcc rId="3795" sId="1" numFmtId="4">
    <oc r="L86">
      <v>0</v>
    </oc>
    <nc r="L86"/>
  </rcc>
  <rcc rId="3796" sId="1" numFmtId="4">
    <oc r="M86">
      <v>0</v>
    </oc>
    <nc r="M86"/>
  </rcc>
  <rcc rId="3797" sId="1" numFmtId="4">
    <oc r="N86">
      <v>0</v>
    </oc>
    <nc r="N86"/>
  </rcc>
  <rcc rId="3798" sId="1" numFmtId="4">
    <oc r="O86">
      <v>107.735</v>
    </oc>
    <nc r="O86"/>
  </rcc>
  <rcc rId="3799" sId="1" numFmtId="4">
    <oc r="D87">
      <v>34.011200000000002</v>
    </oc>
    <nc r="D87"/>
  </rcc>
  <rcc rId="3800" sId="1" numFmtId="4">
    <oc r="E87">
      <v>0</v>
    </oc>
    <nc r="E87"/>
  </rcc>
  <rcc rId="3801" sId="1" numFmtId="4">
    <oc r="F87">
      <v>10255.699000000001</v>
    </oc>
    <nc r="F87"/>
  </rcc>
  <rcc rId="3802" sId="1" numFmtId="4">
    <oc r="G87">
      <v>2375.268</v>
    </oc>
    <nc r="G87"/>
  </rcc>
  <rcc rId="3803" sId="1" numFmtId="4">
    <oc r="H87">
      <v>245.61700000000002</v>
    </oc>
    <nc r="H87"/>
  </rcc>
  <rcc rId="3804" sId="1" numFmtId="4">
    <oc r="I87">
      <v>1863.5250000000001</v>
    </oc>
    <nc r="I87"/>
  </rcc>
  <rcc rId="3805" sId="1" numFmtId="4">
    <oc r="J87">
      <v>235.69099999999997</v>
    </oc>
    <nc r="J87"/>
  </rcc>
  <rcc rId="3806" sId="1" numFmtId="4">
    <oc r="K87">
      <v>460.80599999999998</v>
    </oc>
    <nc r="K87"/>
  </rcc>
  <rcc rId="3807" sId="1" numFmtId="4">
    <oc r="L87">
      <v>840.76</v>
    </oc>
    <nc r="L87"/>
  </rcc>
  <rcc rId="3808" sId="1" numFmtId="4">
    <oc r="M87">
      <v>20.698</v>
    </oc>
    <nc r="M87"/>
  </rcc>
  <rcc rId="3809" sId="1" numFmtId="4">
    <oc r="N87">
      <v>0</v>
    </oc>
    <nc r="N87"/>
  </rcc>
  <rcc rId="3810" sId="1" numFmtId="4">
    <oc r="O87">
      <v>976.91200000000003</v>
    </oc>
    <nc r="O87"/>
  </rcc>
  <rcc rId="3811" sId="1" numFmtId="4">
    <oc r="D88">
      <v>16.479499999999998</v>
    </oc>
    <nc r="D88"/>
  </rcc>
  <rcc rId="3812" sId="1" numFmtId="4">
    <oc r="E88">
      <v>0</v>
    </oc>
    <nc r="E88"/>
  </rcc>
  <rcc rId="3813" sId="1" numFmtId="4">
    <oc r="F88">
      <v>3595.7420000000002</v>
    </oc>
    <nc r="F88"/>
  </rcc>
  <rcc rId="3814" sId="1" numFmtId="4">
    <oc r="G88">
      <v>514.83299999999997</v>
    </oc>
    <nc r="G88"/>
  </rcc>
  <rcc rId="3815" sId="1" numFmtId="4">
    <oc r="H88">
      <v>193.12699999999998</v>
    </oc>
    <nc r="H88"/>
  </rcc>
  <rcc rId="3816" sId="1" numFmtId="4">
    <oc r="I88">
      <v>683.87599999999998</v>
    </oc>
    <nc r="I88"/>
  </rcc>
  <rcc rId="3817" sId="1" numFmtId="4">
    <oc r="J88">
      <v>88.933000000000007</v>
    </oc>
    <nc r="J88"/>
  </rcc>
  <rcc rId="3818" sId="1" numFmtId="4">
    <oc r="K88">
      <v>4.8739999999999997</v>
    </oc>
    <nc r="K88"/>
  </rcc>
  <rcc rId="3819" sId="1" numFmtId="4">
    <oc r="L88">
      <v>0</v>
    </oc>
    <nc r="L88"/>
  </rcc>
  <rcc rId="3820" sId="1" numFmtId="4">
    <oc r="M88">
      <v>48.775999999999996</v>
    </oc>
    <nc r="M88"/>
  </rcc>
  <rcc rId="3821" sId="1" numFmtId="4">
    <oc r="N88">
      <v>0</v>
    </oc>
    <nc r="N88"/>
  </rcc>
  <rcc rId="3822" sId="1" numFmtId="4">
    <oc r="O88">
      <v>126.444</v>
    </oc>
    <nc r="O88"/>
  </rcc>
  <rcc rId="3823" sId="1" numFmtId="4">
    <oc r="D89">
      <v>14.063200000000002</v>
    </oc>
    <nc r="D89"/>
  </rcc>
  <rcc rId="3824" sId="1" numFmtId="4">
    <oc r="E89">
      <v>0</v>
    </oc>
    <nc r="E89"/>
  </rcc>
  <rcc rId="3825" sId="1" numFmtId="4">
    <oc r="F89">
      <v>4383.8040000000001</v>
    </oc>
    <nc r="F89"/>
  </rcc>
  <rcc rId="3826" sId="1" numFmtId="4">
    <oc r="G89">
      <v>1414.8559999999998</v>
    </oc>
    <nc r="G89"/>
  </rcc>
  <rcc rId="3827" sId="1" numFmtId="4">
    <oc r="H89">
      <v>34.64</v>
    </oc>
    <nc r="H89"/>
  </rcc>
  <rcc rId="3828" sId="1" numFmtId="4">
    <oc r="I89">
      <v>755.10699999999997</v>
    </oc>
    <nc r="I89"/>
  </rcc>
  <rcc rId="3829" sId="1" numFmtId="4">
    <oc r="J89">
      <v>275.30099999999999</v>
    </oc>
    <nc r="J89"/>
  </rcc>
  <rcc rId="3830" sId="1" numFmtId="4">
    <oc r="K89">
      <v>179.08599999999998</v>
    </oc>
    <nc r="K89"/>
  </rcc>
  <rcc rId="3831" sId="1" numFmtId="4">
    <oc r="L89">
      <v>0</v>
    </oc>
    <nc r="L89"/>
  </rcc>
  <rcc rId="3832" sId="1" numFmtId="4">
    <oc r="M89">
      <v>0</v>
    </oc>
    <nc r="M89"/>
  </rcc>
  <rcc rId="3833" sId="1" numFmtId="4">
    <oc r="N89">
      <v>19.411999999999999</v>
    </oc>
    <nc r="N89"/>
  </rcc>
  <rcc rId="3834" sId="1" numFmtId="4">
    <oc r="O89">
      <v>6.1909999999999998</v>
    </oc>
    <nc r="O89"/>
  </rcc>
  <rcc rId="3835" sId="1" numFmtId="4">
    <oc r="D90">
      <v>5.0333000000000006</v>
    </oc>
    <nc r="D90"/>
  </rcc>
  <rcc rId="3836" sId="1" numFmtId="4">
    <oc r="E90">
      <v>0</v>
    </oc>
    <nc r="E90"/>
  </rcc>
  <rcc rId="3837" sId="1" numFmtId="4">
    <oc r="F90">
      <v>1183.998</v>
    </oc>
    <nc r="F90"/>
  </rcc>
  <rcc rId="3838" sId="1" numFmtId="4">
    <oc r="G90">
      <v>176.708</v>
    </oc>
    <nc r="G90"/>
  </rcc>
  <rcc rId="3839" sId="1" numFmtId="4">
    <oc r="H90">
      <v>0</v>
    </oc>
    <nc r="H90"/>
  </rcc>
  <rcc rId="3840" sId="1" numFmtId="4">
    <oc r="I90">
      <v>317</v>
    </oc>
    <nc r="I90"/>
  </rcc>
  <rcc rId="3841" sId="1" numFmtId="4">
    <oc r="J90">
      <v>124.187</v>
    </oc>
    <nc r="J90"/>
  </rcc>
  <rcc rId="3842" sId="1" numFmtId="4">
    <oc r="K90">
      <v>0</v>
    </oc>
    <nc r="K90"/>
  </rcc>
  <rcc rId="3843" sId="1" numFmtId="4">
    <oc r="L90">
      <v>0</v>
    </oc>
    <nc r="L90"/>
  </rcc>
  <rcc rId="3844" sId="1" numFmtId="4">
    <oc r="M90">
      <v>0</v>
    </oc>
    <nc r="M90"/>
  </rcc>
  <rcc rId="3845" sId="1" numFmtId="4">
    <oc r="N90">
      <v>0</v>
    </oc>
    <nc r="N90"/>
  </rcc>
  <rcc rId="3846" sId="1" numFmtId="4">
    <oc r="O90">
      <v>0</v>
    </oc>
    <nc r="O90"/>
  </rcc>
  <rcc rId="3847" sId="1" numFmtId="4">
    <oc r="D91">
      <v>35.689399999999999</v>
    </oc>
    <nc r="D91"/>
  </rcc>
  <rcc rId="3848" sId="1" numFmtId="4">
    <oc r="E91">
      <v>0</v>
    </oc>
    <nc r="E91"/>
  </rcc>
  <rcc rId="3849" sId="1" numFmtId="4">
    <oc r="F91">
      <v>11979.120999999999</v>
    </oc>
    <nc r="F91"/>
  </rcc>
  <rcc rId="3850" sId="1" numFmtId="4">
    <oc r="G91">
      <v>3814.7089999999998</v>
    </oc>
    <nc r="G91"/>
  </rcc>
  <rcc rId="3851" sId="1" numFmtId="4">
    <oc r="H91">
      <v>1039.7670000000001</v>
    </oc>
    <nc r="H91"/>
  </rcc>
  <rcc rId="3852" sId="1" numFmtId="4">
    <oc r="I91">
      <v>3175.145</v>
    </oc>
    <nc r="I91"/>
  </rcc>
  <rcc rId="3853" sId="1" numFmtId="4">
    <oc r="J91">
      <v>239.42099999999999</v>
    </oc>
    <nc r="J91"/>
  </rcc>
  <rcc rId="3854" sId="1" numFmtId="4">
    <oc r="K91">
      <v>166.834</v>
    </oc>
    <nc r="K91"/>
  </rcc>
  <rcc rId="3855" sId="1" numFmtId="4">
    <oc r="L91">
      <v>464.64299999999997</v>
    </oc>
    <nc r="L91"/>
  </rcc>
  <rcc rId="3856" sId="1" numFmtId="4">
    <oc r="M91">
      <v>0</v>
    </oc>
    <nc r="M91"/>
  </rcc>
  <rcc rId="3857" sId="1" numFmtId="4">
    <oc r="N91">
      <v>9.125</v>
    </oc>
    <nc r="N91"/>
  </rcc>
  <rcc rId="3858" sId="1" numFmtId="4">
    <oc r="O91">
      <v>0</v>
    </oc>
    <nc r="O91"/>
  </rcc>
  <rcc rId="3859" sId="1" numFmtId="4">
    <oc r="D92">
      <v>6.8567999999999998</v>
    </oc>
    <nc r="D92"/>
  </rcc>
  <rcc rId="3860" sId="1" numFmtId="4">
    <oc r="E92">
      <v>0</v>
    </oc>
    <nc r="E92"/>
  </rcc>
  <rcc rId="3861" sId="1" numFmtId="4">
    <oc r="F92">
      <v>1562.7639999999999</v>
    </oc>
    <nc r="F92"/>
  </rcc>
  <rcc rId="3862" sId="1" numFmtId="4">
    <oc r="G92">
      <v>500.435</v>
    </oc>
    <nc r="G92"/>
  </rcc>
  <rcc rId="3863" sId="1" numFmtId="4">
    <oc r="H92">
      <v>208.774</v>
    </oc>
    <nc r="H92"/>
  </rcc>
  <rcc rId="3864" sId="1" numFmtId="4">
    <oc r="I92">
      <v>712.10599999999999</v>
    </oc>
    <nc r="I92"/>
  </rcc>
  <rcc rId="3865" sId="1" numFmtId="4">
    <oc r="J92">
      <v>126.27699999999999</v>
    </oc>
    <nc r="J92"/>
  </rcc>
  <rcc rId="3866" sId="1" numFmtId="4">
    <oc r="K92">
      <v>0</v>
    </oc>
    <nc r="K92"/>
  </rcc>
  <rcc rId="3867" sId="1" numFmtId="4">
    <oc r="L92">
      <v>0</v>
    </oc>
    <nc r="L92"/>
  </rcc>
  <rcc rId="3868" sId="1" numFmtId="4">
    <oc r="M92">
      <v>4.5780000000000003</v>
    </oc>
    <nc r="M92"/>
  </rcc>
  <rcc rId="3869" sId="1" numFmtId="4">
    <oc r="N92">
      <v>0</v>
    </oc>
    <nc r="N92"/>
  </rcc>
  <rcc rId="3870" sId="1" numFmtId="4">
    <oc r="O92">
      <v>0.56699999999999995</v>
    </oc>
    <nc r="O92"/>
  </rcc>
  <rcc rId="3871" sId="1" numFmtId="4">
    <oc r="D93">
      <v>25.439800000000002</v>
    </oc>
    <nc r="D93"/>
  </rcc>
  <rcc rId="3872" sId="1" numFmtId="4">
    <oc r="E93">
      <v>0</v>
    </oc>
    <nc r="E93"/>
  </rcc>
  <rcc rId="3873" sId="1" numFmtId="4">
    <oc r="F93">
      <v>9110.0830000000005</v>
    </oc>
    <nc r="F93"/>
  </rcc>
  <rcc rId="3874" sId="1" numFmtId="4">
    <oc r="G93">
      <v>2871.6480000000001</v>
    </oc>
    <nc r="G93"/>
  </rcc>
  <rcc rId="3875" sId="1" numFmtId="4">
    <oc r="H93">
      <v>463.45</v>
    </oc>
    <nc r="H93"/>
  </rcc>
  <rcc rId="3876" sId="1" numFmtId="4">
    <oc r="I93">
      <v>3315.9209999999998</v>
    </oc>
    <nc r="I93"/>
  </rcc>
  <rcc rId="3877" sId="1" numFmtId="4">
    <oc r="J93">
      <v>238.77099999999999</v>
    </oc>
    <nc r="J93"/>
  </rcc>
  <rcc rId="3878" sId="1" numFmtId="4">
    <oc r="K93">
      <v>104.959</v>
    </oc>
    <nc r="K93"/>
  </rcc>
  <rcc rId="3879" sId="1" numFmtId="4">
    <oc r="L93">
      <v>354.12900000000002</v>
    </oc>
    <nc r="L93"/>
  </rcc>
  <rcc rId="3880" sId="1" numFmtId="4">
    <oc r="M93">
      <v>0</v>
    </oc>
    <nc r="M93"/>
  </rcc>
  <rcc rId="3881" sId="1" numFmtId="4">
    <oc r="N93">
      <v>0</v>
    </oc>
    <nc r="N93"/>
  </rcc>
  <rcc rId="3882" sId="1" numFmtId="4">
    <oc r="O93">
      <v>0</v>
    </oc>
    <nc r="O93"/>
  </rcc>
  <rcc rId="3883" sId="1" numFmtId="4">
    <oc r="D94">
      <v>13.0411</v>
    </oc>
    <nc r="D94"/>
  </rcc>
  <rcc rId="3884" sId="1" numFmtId="4">
    <oc r="E94">
      <v>0</v>
    </oc>
    <nc r="E94"/>
  </rcc>
  <rcc rId="3885" sId="1" numFmtId="4">
    <oc r="F94">
      <v>2424.8240000000001</v>
    </oc>
    <nc r="F94"/>
  </rcc>
  <rcc rId="3886" sId="1" numFmtId="4">
    <oc r="G94">
      <v>513.76700000000005</v>
    </oc>
    <nc r="G94"/>
  </rcc>
  <rcc rId="3887" sId="1" numFmtId="4">
    <oc r="H94">
      <v>94.843000000000004</v>
    </oc>
    <nc r="H94"/>
  </rcc>
  <rcc rId="3888" sId="1" numFmtId="4">
    <oc r="I94">
      <v>807.01900000000001</v>
    </oc>
    <nc r="I94"/>
  </rcc>
  <rcc rId="3889" sId="1" numFmtId="4">
    <oc r="J94">
      <v>65.206999999999994</v>
    </oc>
    <nc r="J94"/>
  </rcc>
  <rcc rId="3890" sId="1" numFmtId="4">
    <oc r="K94">
      <v>0</v>
    </oc>
    <nc r="K94"/>
  </rcc>
  <rcc rId="3891" sId="1" numFmtId="4">
    <oc r="L94">
      <v>0</v>
    </oc>
    <nc r="L94"/>
  </rcc>
  <rcc rId="3892" sId="1" numFmtId="4">
    <oc r="M94">
      <v>0.52800000000000002</v>
    </oc>
    <nc r="M94"/>
  </rcc>
  <rcc rId="3893" sId="1" numFmtId="4">
    <oc r="N94">
      <v>0</v>
    </oc>
    <nc r="N94"/>
  </rcc>
  <rcc rId="3894" sId="1" numFmtId="4">
    <oc r="O94">
      <v>0</v>
    </oc>
    <nc r="O94"/>
  </rcc>
  <rcc rId="3895" sId="1" numFmtId="4">
    <oc r="D95">
      <v>27.272400000000001</v>
    </oc>
    <nc r="D95"/>
  </rcc>
  <rcc rId="3896" sId="1" numFmtId="4">
    <oc r="E95">
      <v>0</v>
    </oc>
    <nc r="E95"/>
  </rcc>
  <rcc rId="3897" sId="1" numFmtId="4">
    <oc r="F95">
      <v>9128.3310000000001</v>
    </oc>
    <nc r="F95"/>
  </rcc>
  <rcc rId="3898" sId="1" numFmtId="4">
    <oc r="G95">
      <v>2928.2939999999999</v>
    </oc>
    <nc r="G95"/>
  </rcc>
  <rcc rId="3899" sId="1" numFmtId="4">
    <oc r="H95">
      <v>547.57899999999995</v>
    </oc>
    <nc r="H95"/>
  </rcc>
  <rcc rId="3900" sId="1" numFmtId="4">
    <oc r="I95">
      <v>1402.104</v>
    </oc>
    <nc r="I95"/>
  </rcc>
  <rcc rId="3901" sId="1" numFmtId="4">
    <oc r="J95">
      <v>212.04400000000001</v>
    </oc>
    <nc r="J95"/>
  </rcc>
  <rcc rId="3902" sId="1" numFmtId="4">
    <oc r="K95">
      <v>105.732</v>
    </oc>
    <nc r="K95"/>
  </rcc>
  <rcc rId="3903" sId="1" numFmtId="4">
    <oc r="L95">
      <v>339.358</v>
    </oc>
    <nc r="L95"/>
  </rcc>
  <rcc rId="3904" sId="1" numFmtId="4">
    <oc r="M95">
      <v>0</v>
    </oc>
    <nc r="M95"/>
  </rcc>
  <rcc rId="3905" sId="1" numFmtId="4">
    <oc r="N95">
      <v>34.030999999999999</v>
    </oc>
    <nc r="N95"/>
  </rcc>
  <rcc rId="3906" sId="1" numFmtId="4">
    <oc r="O95">
      <v>2.5249999999999999</v>
    </oc>
    <nc r="O95"/>
  </rcc>
  <rcc rId="3907" sId="1" numFmtId="4">
    <oc r="D96">
      <v>5.375</v>
    </oc>
    <nc r="D96"/>
  </rcc>
  <rcc rId="3908" sId="1" numFmtId="4">
    <oc r="E96">
      <v>0</v>
    </oc>
    <nc r="E96"/>
  </rcc>
  <rcc rId="3909" sId="1" numFmtId="4">
    <oc r="F96">
      <v>1384.3989999999999</v>
    </oc>
    <nc r="F96"/>
  </rcc>
  <rcc rId="3910" sId="1" numFmtId="4">
    <oc r="G96">
      <v>215.01400000000001</v>
    </oc>
    <nc r="G96"/>
  </rcc>
  <rcc rId="3911" sId="1" numFmtId="4">
    <oc r="H96">
      <v>187.01</v>
    </oc>
    <nc r="H96"/>
  </rcc>
  <rcc rId="3912" sId="1" numFmtId="4">
    <oc r="I96">
      <v>280.5</v>
    </oc>
    <nc r="I96"/>
  </rcc>
  <rcc rId="3913" sId="1" numFmtId="4">
    <oc r="J96">
      <v>52.859000000000002</v>
    </oc>
    <nc r="J96"/>
  </rcc>
  <rcc rId="3914" sId="1" numFmtId="4">
    <oc r="K96">
      <v>0</v>
    </oc>
    <nc r="K96"/>
  </rcc>
  <rcc rId="3915" sId="1" numFmtId="4">
    <oc r="L96">
      <v>0</v>
    </oc>
    <nc r="L96"/>
  </rcc>
  <rcc rId="3916" sId="1" numFmtId="4">
    <oc r="M96">
      <v>0</v>
    </oc>
    <nc r="M96"/>
  </rcc>
  <rcc rId="3917" sId="1" numFmtId="4">
    <oc r="N96">
      <v>0</v>
    </oc>
    <nc r="N96"/>
  </rcc>
  <rcc rId="3918" sId="1" numFmtId="4">
    <oc r="O96">
      <v>11.976000000000001</v>
    </oc>
    <nc r="O96"/>
  </rcc>
  <rcc rId="3919" sId="1" numFmtId="4">
    <oc r="D97">
      <v>30.234999999999999</v>
    </oc>
    <nc r="D97"/>
  </rcc>
  <rcc rId="3920" sId="1" numFmtId="4">
    <oc r="E97">
      <v>0</v>
    </oc>
    <nc r="E97"/>
  </rcc>
  <rcc rId="3921" sId="1" numFmtId="4">
    <oc r="F97">
      <v>10978.152</v>
    </oc>
    <nc r="F97"/>
  </rcc>
  <rcc rId="3922" sId="1" numFmtId="4">
    <oc r="G97">
      <v>3057.846</v>
    </oc>
    <nc r="G97"/>
  </rcc>
  <rcc rId="3923" sId="1" numFmtId="4">
    <oc r="H97">
      <v>803.00900000000001</v>
    </oc>
    <nc r="H97"/>
  </rcc>
  <rcc rId="3924" sId="1" numFmtId="4">
    <oc r="I97">
      <v>2450.7890000000002</v>
    </oc>
    <nc r="I97"/>
  </rcc>
  <rcc rId="3925" sId="1" numFmtId="4">
    <oc r="J97">
      <v>213.762</v>
    </oc>
    <nc r="J97"/>
  </rcc>
  <rcc rId="3926" sId="1" numFmtId="4">
    <oc r="K97">
      <v>163.30799999999999</v>
    </oc>
    <nc r="K97"/>
  </rcc>
  <rcc rId="3927" sId="1" numFmtId="4">
    <oc r="L97">
      <v>485.78399999999999</v>
    </oc>
    <nc r="L97"/>
  </rcc>
  <rcc rId="3928" sId="1" numFmtId="4">
    <oc r="M97">
      <v>0</v>
    </oc>
    <nc r="M97"/>
  </rcc>
  <rcc rId="3929" sId="1" numFmtId="4">
    <oc r="N97">
      <v>37.945</v>
    </oc>
    <nc r="N97"/>
  </rcc>
  <rcc rId="3930" sId="1" numFmtId="4">
    <oc r="O97">
      <v>7.0670000000000002</v>
    </oc>
    <nc r="O97"/>
  </rcc>
  <rcc rId="3931" sId="1" numFmtId="4">
    <oc r="D98">
      <v>9.845600000000001</v>
    </oc>
    <nc r="D98"/>
  </rcc>
  <rcc rId="3932" sId="1" numFmtId="4">
    <oc r="E98">
      <v>0</v>
    </oc>
    <nc r="E98"/>
  </rcc>
  <rcc rId="3933" sId="1" numFmtId="4">
    <oc r="F98">
      <v>2380.7150000000001</v>
    </oc>
    <nc r="F98"/>
  </rcc>
  <rcc rId="3934" sId="1" numFmtId="4">
    <oc r="G98">
      <v>504.83600000000001</v>
    </oc>
    <nc r="G98"/>
  </rcc>
  <rcc rId="3935" sId="1" numFmtId="4">
    <oc r="H98">
      <v>114.032</v>
    </oc>
    <nc r="H98"/>
  </rcc>
  <rcc rId="3936" sId="1" numFmtId="4">
    <oc r="I98">
      <v>281.89999999999998</v>
    </oc>
    <nc r="I98"/>
  </rcc>
  <rcc rId="3937" sId="1" numFmtId="4">
    <oc r="J98">
      <v>43.34</v>
    </oc>
    <nc r="J98"/>
  </rcc>
  <rcc rId="3938" sId="1" numFmtId="4">
    <oc r="K98">
      <v>0</v>
    </oc>
    <nc r="K98"/>
  </rcc>
  <rcc rId="3939" sId="1" numFmtId="4">
    <oc r="L98">
      <v>0</v>
    </oc>
    <nc r="L98"/>
  </rcc>
  <rcc rId="3940" sId="1" numFmtId="4">
    <oc r="M98">
      <v>10.888999999999999</v>
    </oc>
    <nc r="M98"/>
  </rcc>
  <rcc rId="3941" sId="1" numFmtId="4">
    <oc r="N98">
      <v>0</v>
    </oc>
    <nc r="N98"/>
  </rcc>
  <rcc rId="3942" sId="1" numFmtId="4">
    <oc r="O98">
      <v>43.17</v>
    </oc>
    <nc r="O98"/>
  </rcc>
  <rcc rId="3943" sId="1" numFmtId="4">
    <oc r="D99">
      <v>51.557099999999998</v>
    </oc>
    <nc r="D99"/>
  </rcc>
  <rcc rId="3944" sId="1" numFmtId="4">
    <oc r="E99">
      <v>1</v>
    </oc>
    <nc r="E99"/>
  </rcc>
  <rcc rId="3945" sId="1" numFmtId="4">
    <oc r="F99">
      <v>17371.12</v>
    </oc>
    <nc r="F99"/>
  </rcc>
  <rcc rId="3946" sId="1" numFmtId="4">
    <oc r="G99">
      <v>5253.8620000000001</v>
    </oc>
    <nc r="G99"/>
  </rcc>
  <rcc rId="3947" sId="1" numFmtId="4">
    <oc r="H99">
      <v>73.222999999999999</v>
    </oc>
    <nc r="H99"/>
  </rcc>
  <rcc rId="3948" sId="1" numFmtId="4">
    <oc r="I99">
      <v>1288.4000000000001</v>
    </oc>
    <nc r="I99"/>
  </rcc>
  <rcc rId="3949" sId="1" numFmtId="4">
    <oc r="J99">
      <v>435.54599999999999</v>
    </oc>
    <nc r="J99"/>
  </rcc>
  <rcc rId="3950" sId="1" numFmtId="4">
    <oc r="K99">
      <v>224.42599999999999</v>
    </oc>
    <nc r="K99"/>
  </rcc>
  <rcc rId="3951" sId="1" numFmtId="4">
    <oc r="L99">
      <v>122.10599999999999</v>
    </oc>
    <nc r="L99"/>
  </rcc>
  <rcc rId="3952" sId="1" numFmtId="4">
    <oc r="M99">
      <v>14.173999999999999</v>
    </oc>
    <nc r="M99"/>
  </rcc>
  <rcc rId="3953" sId="1" numFmtId="4">
    <oc r="N99">
      <v>0</v>
    </oc>
    <nc r="N99"/>
  </rcc>
  <rcc rId="3954" sId="1" numFmtId="4">
    <oc r="O99">
      <v>7.4109999999999996</v>
    </oc>
    <nc r="O99"/>
  </rcc>
  <rcc rId="3955" sId="1" numFmtId="4">
    <oc r="D100">
      <v>21.405799999999999</v>
    </oc>
    <nc r="D100"/>
  </rcc>
  <rcc rId="3956" sId="1" numFmtId="4">
    <oc r="E100">
      <v>0</v>
    </oc>
    <nc r="E100"/>
  </rcc>
  <rcc rId="3957" sId="1" numFmtId="4">
    <oc r="F100">
      <v>5231.0919999999996</v>
    </oc>
    <nc r="F100"/>
  </rcc>
  <rcc rId="3958" sId="1" numFmtId="4">
    <oc r="G100">
      <v>671.98100000000011</v>
    </oc>
    <nc r="G100"/>
  </rcc>
  <rcc rId="3959" sId="1" numFmtId="4">
    <oc r="H100">
      <v>0</v>
    </oc>
    <nc r="H100"/>
  </rcc>
  <rcc rId="3960" sId="1" numFmtId="4">
    <oc r="I100">
      <v>525.39799999999991</v>
    </oc>
    <nc r="I100"/>
  </rcc>
  <rcc rId="3961" sId="1" numFmtId="4">
    <oc r="J100">
      <v>162.78</v>
    </oc>
    <nc r="J100"/>
  </rcc>
  <rcc rId="3962" sId="1" numFmtId="4">
    <oc r="K100">
      <v>0</v>
    </oc>
    <nc r="K100"/>
  </rcc>
  <rcc rId="3963" sId="1" numFmtId="4">
    <oc r="L100">
      <v>0</v>
    </oc>
    <nc r="L100"/>
  </rcc>
  <rcc rId="3964" sId="1" numFmtId="4">
    <oc r="M100">
      <v>0</v>
    </oc>
    <nc r="M100"/>
  </rcc>
  <rcc rId="3965" sId="1" numFmtId="4">
    <oc r="N100">
      <v>0</v>
    </oc>
    <nc r="N100"/>
  </rcc>
  <rcc rId="3966" sId="1" numFmtId="4">
    <oc r="O100">
      <v>0</v>
    </oc>
    <nc r="O100"/>
  </rcc>
  <rcc rId="3967" sId="1" numFmtId="4">
    <oc r="D101">
      <v>28.320799999999998</v>
    </oc>
    <nc r="D101"/>
  </rcc>
  <rcc rId="3968" sId="1" numFmtId="4">
    <oc r="E101">
      <v>0</v>
    </oc>
    <nc r="E101"/>
  </rcc>
  <rcc rId="3969" sId="1" numFmtId="4">
    <oc r="F101">
      <v>9914.6350000000002</v>
    </oc>
    <nc r="F101"/>
  </rcc>
  <rcc rId="3970" sId="1" numFmtId="4">
    <oc r="G101">
      <v>3034.1039999999998</v>
    </oc>
    <nc r="G101"/>
  </rcc>
  <rcc rId="3971" sId="1" numFmtId="4">
    <oc r="H101">
      <v>170.95599999999999</v>
    </oc>
    <nc r="H101"/>
  </rcc>
  <rcc rId="3972" sId="1" numFmtId="4">
    <oc r="I101">
      <v>1853.96</v>
    </oc>
    <nc r="I101"/>
  </rcc>
  <rcc rId="3973" sId="1" numFmtId="4">
    <oc r="J101">
      <v>457.19900000000001</v>
    </oc>
    <nc r="J101"/>
  </rcc>
  <rcc rId="3974" sId="1" numFmtId="4">
    <oc r="K101">
      <v>227.84700000000001</v>
    </oc>
    <nc r="K101"/>
  </rcc>
  <rcc rId="3975" sId="1" numFmtId="4">
    <oc r="L101">
      <v>97.405000000000001</v>
    </oc>
    <nc r="L101"/>
  </rcc>
  <rcc rId="3976" sId="1" numFmtId="4">
    <oc r="M101">
      <v>2.407</v>
    </oc>
    <nc r="M101"/>
  </rcc>
  <rcc rId="3977" sId="1" numFmtId="4">
    <oc r="N101">
      <v>20.414000000000001</v>
    </oc>
    <nc r="N101"/>
  </rcc>
  <rcc rId="3978" sId="1" numFmtId="4">
    <oc r="O101">
      <v>19.739000000000001</v>
    </oc>
    <nc r="O101"/>
  </rcc>
  <rcc rId="3979" sId="1" numFmtId="4">
    <oc r="D102">
      <v>11.504200000000001</v>
    </oc>
    <nc r="D102"/>
  </rcc>
  <rcc rId="3980" sId="1" numFmtId="4">
    <oc r="E102">
      <v>0</v>
    </oc>
    <nc r="E102"/>
  </rcc>
  <rcc rId="3981" sId="1" numFmtId="4">
    <oc r="F102">
      <v>2629.973</v>
    </oc>
    <nc r="F102"/>
  </rcc>
  <rcc rId="3982" sId="1" numFmtId="4">
    <oc r="G102">
      <v>500.435</v>
    </oc>
    <nc r="G102"/>
  </rcc>
  <rcc rId="3983" sId="1" numFmtId="4">
    <oc r="H102">
      <v>208.774</v>
    </oc>
    <nc r="H102"/>
  </rcc>
  <rcc rId="3984" sId="1" numFmtId="4">
    <oc r="I102">
      <v>712.10599999999999</v>
    </oc>
    <nc r="I102"/>
  </rcc>
  <rcc rId="3985" sId="1" numFmtId="4">
    <oc r="J102">
      <v>126.27699999999999</v>
    </oc>
    <nc r="J102"/>
  </rcc>
  <rcc rId="3986" sId="1" numFmtId="4">
    <oc r="K102">
      <v>0</v>
    </oc>
    <nc r="K102"/>
  </rcc>
  <rcc rId="3987" sId="1" numFmtId="4">
    <oc r="L102">
      <v>0</v>
    </oc>
    <nc r="L102"/>
  </rcc>
  <rcc rId="3988" sId="1" numFmtId="4">
    <oc r="M102">
      <v>4.5780000000000003</v>
    </oc>
    <nc r="M102"/>
  </rcc>
  <rcc rId="3989" sId="1" numFmtId="4">
    <oc r="N102">
      <v>0</v>
    </oc>
    <nc r="N102"/>
  </rcc>
  <rcc rId="3990" sId="1" numFmtId="4">
    <oc r="O102">
      <v>0.56699999999999995</v>
    </oc>
    <nc r="O102"/>
  </rcc>
  <rcc rId="3991" sId="1" numFmtId="4">
    <oc r="D103">
      <v>34.381599999999999</v>
    </oc>
    <nc r="D103"/>
  </rcc>
  <rcc rId="3992" sId="1" numFmtId="4">
    <oc r="E103">
      <v>0</v>
    </oc>
    <nc r="E103"/>
  </rcc>
  <rcc rId="3993" sId="1" numFmtId="4">
    <oc r="F103">
      <v>10073.606</v>
    </oc>
    <nc r="F103"/>
  </rcc>
  <rcc rId="3994" sId="1" numFmtId="4">
    <oc r="G103">
      <v>3016.7869999999998</v>
    </oc>
    <nc r="G103"/>
  </rcc>
  <rcc rId="3995" sId="1" numFmtId="4">
    <oc r="H103">
      <v>485.36900000000003</v>
    </oc>
    <nc r="H103"/>
  </rcc>
  <rcc rId="3996" sId="1" numFmtId="4">
    <oc r="I103">
      <v>2676</v>
    </oc>
    <nc r="I103"/>
  </rcc>
  <rcc rId="3997" sId="1" numFmtId="4">
    <oc r="J103">
      <v>288.12599999999998</v>
    </oc>
    <nc r="J103"/>
  </rcc>
  <rcc rId="3998" sId="1" numFmtId="4">
    <oc r="K103">
      <v>362.08300000000003</v>
    </oc>
    <nc r="K103"/>
  </rcc>
  <rcc rId="3999" sId="1" numFmtId="4">
    <oc r="L103">
      <v>0</v>
    </oc>
    <nc r="L103"/>
  </rcc>
  <rcc rId="4000" sId="1" numFmtId="4">
    <oc r="M103">
      <v>0</v>
    </oc>
    <nc r="M103"/>
  </rcc>
  <rcc rId="4001" sId="1" numFmtId="4">
    <oc r="N103">
      <v>0</v>
    </oc>
    <nc r="N103"/>
  </rcc>
  <rcc rId="4002" sId="1" numFmtId="4">
    <oc r="O103">
      <v>0</v>
    </oc>
    <nc r="O103"/>
  </rcc>
  <rcc rId="4003" sId="1" numFmtId="4">
    <oc r="D104">
      <v>4.4390000000000001</v>
    </oc>
    <nc r="D104"/>
  </rcc>
  <rcc rId="4004" sId="1" numFmtId="4">
    <oc r="E104">
      <v>0</v>
    </oc>
    <nc r="E104"/>
  </rcc>
  <rcc rId="4005" sId="1" numFmtId="4">
    <oc r="F104">
      <v>884.30499999999995</v>
    </oc>
    <nc r="F104"/>
  </rcc>
  <rcc rId="4006" sId="1" numFmtId="4">
    <oc r="G104">
      <v>275.762</v>
    </oc>
    <nc r="G104"/>
  </rcc>
  <rcc rId="4007" sId="1" numFmtId="4">
    <oc r="H104">
      <v>67.275000000000006</v>
    </oc>
    <nc r="H104"/>
  </rcc>
  <rcc rId="4008" sId="1" numFmtId="4">
    <oc r="I104">
      <v>363.67200000000003</v>
    </oc>
    <nc r="I104"/>
  </rcc>
  <rcc rId="4009" sId="1" numFmtId="4">
    <oc r="J104">
      <v>33.936999999999998</v>
    </oc>
    <nc r="J104"/>
  </rcc>
  <rcc rId="4010" sId="1" numFmtId="4">
    <oc r="K104">
      <v>0</v>
    </oc>
    <nc r="K104"/>
  </rcc>
  <rcc rId="4011" sId="1" numFmtId="4">
    <oc r="L104">
      <v>0</v>
    </oc>
    <nc r="L104"/>
  </rcc>
  <rcc rId="4012" sId="1" numFmtId="4">
    <oc r="M104">
      <v>0</v>
    </oc>
    <nc r="M104"/>
  </rcc>
  <rcc rId="4013" sId="1" numFmtId="4">
    <oc r="N104">
      <v>0</v>
    </oc>
    <nc r="N104"/>
  </rcc>
  <rcc rId="4014" sId="1" numFmtId="4">
    <oc r="O104">
      <v>10.303000000000001</v>
    </oc>
    <nc r="O104"/>
  </rcc>
  <rcc rId="4015" sId="1" numFmtId="4">
    <oc r="D105">
      <v>11.3697</v>
    </oc>
    <nc r="D105"/>
  </rcc>
  <rcc rId="4016" sId="1" numFmtId="4">
    <oc r="E105">
      <v>0</v>
    </oc>
    <nc r="E105"/>
  </rcc>
  <rcc rId="4017" sId="1" numFmtId="4">
    <oc r="F105">
      <v>3354.0790000000002</v>
    </oc>
    <nc r="F105"/>
  </rcc>
  <rcc rId="4018" sId="1" numFmtId="4">
    <oc r="G105">
      <v>1035.088</v>
    </oc>
    <nc r="G105"/>
  </rcc>
  <rcc rId="4019" sId="1" numFmtId="4">
    <oc r="H105">
      <v>39.412999999999997</v>
    </oc>
    <nc r="H105"/>
  </rcc>
  <rcc rId="4020" sId="1" numFmtId="4">
    <oc r="I105">
      <v>639.9</v>
    </oc>
    <nc r="I105"/>
  </rcc>
  <rcc rId="4021" sId="1" numFmtId="4">
    <oc r="J105">
      <v>119.083</v>
    </oc>
    <nc r="J105"/>
  </rcc>
  <rcc rId="4022" sId="1" numFmtId="4">
    <oc r="K105">
      <v>131.69300000000001</v>
    </oc>
    <nc r="K105"/>
  </rcc>
  <rcc rId="4023" sId="1" numFmtId="4">
    <oc r="L105">
      <v>24.504999999999999</v>
    </oc>
    <nc r="L105"/>
  </rcc>
  <rcc rId="4024" sId="1" numFmtId="4">
    <oc r="M105">
      <v>0</v>
    </oc>
    <nc r="M105"/>
  </rcc>
  <rcc rId="4025" sId="1" numFmtId="4">
    <oc r="N105">
      <v>0</v>
    </oc>
    <nc r="N105"/>
  </rcc>
  <rcc rId="4026" sId="1" numFmtId="4">
    <oc r="O105">
      <v>0</v>
    </oc>
    <nc r="O105"/>
  </rcc>
  <rcc rId="4027" sId="1" numFmtId="4">
    <oc r="D106">
      <v>1.9257</v>
    </oc>
    <nc r="D106"/>
  </rcc>
  <rcc rId="4028" sId="1" numFmtId="4">
    <oc r="E106">
      <v>0</v>
    </oc>
    <nc r="E106"/>
  </rcc>
  <rcc rId="4029" sId="1" numFmtId="4">
    <oc r="F106">
      <v>427.721</v>
    </oc>
    <nc r="F106"/>
  </rcc>
  <rcc rId="4030" sId="1" numFmtId="4">
    <oc r="G106">
      <v>73.489999999999995</v>
    </oc>
    <nc r="G106"/>
  </rcc>
  <rcc rId="4031" sId="1" numFmtId="4">
    <oc r="H106">
      <v>0</v>
    </oc>
    <nc r="H106"/>
  </rcc>
  <rcc rId="4032" sId="1" numFmtId="4">
    <oc r="I106">
      <v>140.11000000000001</v>
    </oc>
    <nc r="I106"/>
  </rcc>
  <rcc rId="4033" sId="1" numFmtId="4">
    <oc r="J106">
      <v>3.706</v>
    </oc>
    <nc r="J106"/>
  </rcc>
  <rcc rId="4034" sId="1" numFmtId="4">
    <oc r="K106">
      <v>0</v>
    </oc>
    <nc r="K106"/>
  </rcc>
  <rcc rId="4035" sId="1" numFmtId="4">
    <oc r="L106">
      <v>0</v>
    </oc>
    <nc r="L106"/>
  </rcc>
  <rcc rId="4036" sId="1" numFmtId="4">
    <oc r="M106">
      <v>0</v>
    </oc>
    <nc r="M106"/>
  </rcc>
  <rcc rId="4037" sId="1" numFmtId="4">
    <oc r="N106">
      <v>0</v>
    </oc>
    <nc r="N106"/>
  </rcc>
  <rcc rId="4038" sId="1" numFmtId="4">
    <oc r="O106">
      <v>0</v>
    </oc>
    <nc r="O106"/>
  </rcc>
  <rcc rId="4039" sId="1" numFmtId="4">
    <oc r="D107">
      <v>9.0755999999999997</v>
    </oc>
    <nc r="D107"/>
  </rcc>
  <rcc rId="4040" sId="1" numFmtId="4">
    <oc r="E107">
      <v>0</v>
    </oc>
    <nc r="E107"/>
  </rcc>
  <rcc rId="4041" sId="1" numFmtId="4">
    <oc r="F107">
      <v>2397.2620000000002</v>
    </oc>
    <nc r="F107"/>
  </rcc>
  <rcc rId="4042" sId="1" numFmtId="4">
    <oc r="G107">
      <v>837.95100000000002</v>
    </oc>
    <nc r="G107"/>
  </rcc>
  <rcc rId="4043" sId="1" numFmtId="4">
    <oc r="H107">
      <v>101.441</v>
    </oc>
    <nc r="H107"/>
  </rcc>
  <rcc rId="4044" sId="1" numFmtId="4">
    <oc r="I107">
      <v>447.7</v>
    </oc>
    <nc r="I107"/>
  </rcc>
  <rcc rId="4045" sId="1" numFmtId="4">
    <oc r="J107">
      <v>112.30200000000001</v>
    </oc>
    <nc r="J107"/>
  </rcc>
  <rcc rId="4046" sId="1" numFmtId="4">
    <oc r="K107">
      <v>142.792</v>
    </oc>
    <nc r="K107"/>
  </rcc>
  <rcc rId="4047" sId="1" numFmtId="4">
    <oc r="L107">
      <v>323.39499999999998</v>
    </oc>
    <nc r="L107"/>
  </rcc>
  <rcc rId="4048" sId="1" numFmtId="4">
    <oc r="M107">
      <v>27.303000000000001</v>
    </oc>
    <nc r="M107"/>
  </rcc>
  <rcc rId="4049" sId="1" numFmtId="4">
    <oc r="N107">
      <v>0</v>
    </oc>
    <nc r="N107"/>
  </rcc>
  <rcc rId="4050" sId="1" numFmtId="4">
    <oc r="O107">
      <v>336.00599999999997</v>
    </oc>
    <nc r="O107"/>
  </rcc>
  <rcc rId="4051" sId="1" numFmtId="4">
    <oc r="D108">
      <v>5.0407999999999999</v>
    </oc>
    <nc r="D108"/>
  </rcc>
  <rcc rId="4052" sId="1" numFmtId="4">
    <oc r="E108">
      <v>0</v>
    </oc>
    <nc r="E108"/>
  </rcc>
  <rcc rId="4053" sId="1" numFmtId="4">
    <oc r="F108">
      <v>1189.941</v>
    </oc>
    <nc r="F108"/>
  </rcc>
  <rcc rId="4054" sId="1" numFmtId="4">
    <oc r="G108">
      <v>189.315</v>
    </oc>
    <nc r="G108"/>
  </rcc>
  <rcc rId="4055" sId="1" numFmtId="4">
    <oc r="H108">
      <v>35.200000000000003</v>
    </oc>
    <nc r="H108"/>
  </rcc>
  <rcc rId="4056" sId="1" numFmtId="4">
    <oc r="I108">
      <v>258.226</v>
    </oc>
    <nc r="I108"/>
  </rcc>
  <rcc rId="4057" sId="1" numFmtId="4">
    <oc r="J108">
      <v>50.674999999999997</v>
    </oc>
    <nc r="J108"/>
  </rcc>
  <rcc rId="4058" sId="1" numFmtId="4">
    <oc r="K108">
      <v>8.0709999999999997</v>
    </oc>
    <nc r="K108"/>
  </rcc>
  <rcc rId="4059" sId="1" numFmtId="4">
    <oc r="L108">
      <v>0</v>
    </oc>
    <nc r="L108"/>
  </rcc>
  <rcc rId="4060" sId="1" numFmtId="4">
    <oc r="M108">
      <v>1.0649999999999999</v>
    </oc>
    <nc r="M108"/>
  </rcc>
  <rcc rId="4061" sId="1" numFmtId="4">
    <oc r="N108">
      <v>0</v>
    </oc>
    <nc r="N108"/>
  </rcc>
  <rcc rId="4062" sId="1" numFmtId="4">
    <oc r="O108">
      <v>1.722</v>
    </oc>
    <nc r="O108"/>
  </rcc>
  <rcc rId="4063" sId="1" numFmtId="4">
    <oc r="D109">
      <v>13.0557</v>
    </oc>
    <nc r="D109"/>
  </rcc>
  <rcc rId="4064" sId="1" numFmtId="4">
    <oc r="E109">
      <v>0</v>
    </oc>
    <nc r="E109"/>
  </rcc>
  <rcc rId="4065" sId="1" numFmtId="4">
    <oc r="F109">
      <v>4222.3999999999996</v>
    </oc>
    <nc r="F109"/>
  </rcc>
  <rcc rId="4066" sId="1" numFmtId="4">
    <oc r="G109">
      <v>743.32799999999997</v>
    </oc>
    <nc r="G109"/>
  </rcc>
  <rcc rId="4067" sId="1" numFmtId="4">
    <oc r="H109">
      <v>103.89100000000001</v>
    </oc>
    <nc r="H109"/>
  </rcc>
  <rcc rId="4068" sId="1" numFmtId="4">
    <oc r="I109">
      <v>687.5</v>
    </oc>
    <nc r="I109"/>
  </rcc>
  <rcc rId="4069" sId="1" numFmtId="4">
    <oc r="J109">
      <v>204.80199999999999</v>
    </oc>
    <nc r="J109"/>
  </rcc>
  <rcc rId="4070" sId="1" numFmtId="4">
    <oc r="K109">
      <v>217.82900000000001</v>
    </oc>
    <nc r="K109"/>
  </rcc>
  <rcc rId="4071" sId="1" numFmtId="4">
    <oc r="L109">
      <v>156.81</v>
    </oc>
    <nc r="L109"/>
  </rcc>
  <rcc rId="4072" sId="1" numFmtId="4">
    <oc r="M109">
      <v>0</v>
    </oc>
    <nc r="M109"/>
  </rcc>
  <rcc rId="4073" sId="1" numFmtId="4">
    <oc r="N109">
      <v>0</v>
    </oc>
    <nc r="N109"/>
  </rcc>
  <rcc rId="4074" sId="1" numFmtId="4">
    <oc r="O109">
      <v>363.37799999999999</v>
    </oc>
    <nc r="O109"/>
  </rcc>
  <rcc rId="4075" sId="1" numFmtId="4">
    <oc r="D110">
      <v>11.0213</v>
    </oc>
    <nc r="D110"/>
  </rcc>
  <rcc rId="4076" sId="1" numFmtId="4">
    <oc r="E110">
      <v>0</v>
    </oc>
    <nc r="E110"/>
  </rcc>
  <rcc rId="4077" sId="1" numFmtId="4">
    <oc r="F110">
      <v>2503.203</v>
    </oc>
    <nc r="F110"/>
  </rcc>
  <rcc rId="4078" sId="1" numFmtId="4">
    <oc r="G110">
      <v>334.77699999999999</v>
    </oc>
    <nc r="G110"/>
  </rcc>
  <rcc rId="4079" sId="1" numFmtId="4">
    <oc r="H110">
      <v>56.426000000000002</v>
    </oc>
    <nc r="H110"/>
  </rcc>
  <rcc rId="4080" sId="1" numFmtId="4">
    <oc r="I110">
      <v>614.14599999999996</v>
    </oc>
    <nc r="I110"/>
  </rcc>
  <rcc rId="4081" sId="1" numFmtId="4">
    <oc r="J110">
      <v>95.703000000000003</v>
    </oc>
    <nc r="J110"/>
  </rcc>
  <rcc rId="4082" sId="1" numFmtId="4">
    <oc r="K110">
      <v>16.148</v>
    </oc>
    <nc r="K110"/>
  </rcc>
  <rcc rId="4083" sId="1" numFmtId="4">
    <oc r="L110">
      <v>0</v>
    </oc>
    <nc r="L110"/>
  </rcc>
  <rcc rId="4084" sId="1" numFmtId="4">
    <oc r="M110">
      <v>0</v>
    </oc>
    <nc r="M110"/>
  </rcc>
  <rcc rId="4085" sId="1" numFmtId="4">
    <oc r="N110">
      <v>0</v>
    </oc>
    <nc r="N110"/>
  </rcc>
  <rcc rId="4086" sId="1" numFmtId="4">
    <oc r="O110">
      <v>185.55200000000002</v>
    </oc>
    <nc r="O110"/>
  </rcc>
  <rcc rId="4087" sId="1" numFmtId="4">
    <oc r="D111">
      <v>23.604500000000002</v>
    </oc>
    <nc r="D111"/>
  </rcc>
  <rcc rId="4088" sId="1" numFmtId="4">
    <oc r="E111">
      <v>0</v>
    </oc>
    <nc r="E111"/>
  </rcc>
  <rcc rId="4089" sId="1" numFmtId="4">
    <oc r="F111">
      <v>7898.5969999999998</v>
    </oc>
    <nc r="F111"/>
  </rcc>
  <rcc rId="4090" sId="1" numFmtId="4">
    <oc r="G111">
      <v>2643.319</v>
    </oc>
    <nc r="G111"/>
  </rcc>
  <rcc rId="4091" sId="1" numFmtId="4">
    <oc r="H111">
      <v>710.08699999999999</v>
    </oc>
    <nc r="H111"/>
  </rcc>
  <rcc rId="4092" sId="1" numFmtId="4">
    <oc r="I111">
      <v>1726.39</v>
    </oc>
    <nc r="I111"/>
  </rcc>
  <rcc rId="4093" sId="1" numFmtId="4">
    <oc r="J111">
      <v>206.273</v>
    </oc>
    <nc r="J111"/>
  </rcc>
  <rcc rId="4094" sId="1" numFmtId="4">
    <oc r="K111">
      <v>92.909000000000006</v>
    </oc>
    <nc r="K111"/>
  </rcc>
  <rcc rId="4095" sId="1" numFmtId="4">
    <oc r="L111">
      <v>129.10900000000001</v>
    </oc>
    <nc r="L111"/>
  </rcc>
  <rcc rId="4096" sId="1" numFmtId="4">
    <oc r="M111">
      <v>0</v>
    </oc>
    <nc r="M111"/>
  </rcc>
  <rcc rId="4097" sId="1" numFmtId="4">
    <oc r="N111">
      <v>0</v>
    </oc>
    <nc r="N111"/>
  </rcc>
  <rcc rId="4098" sId="1" numFmtId="4">
    <oc r="O111">
      <v>0</v>
    </oc>
    <nc r="O111"/>
  </rcc>
  <rcc rId="4099" sId="1" numFmtId="4">
    <oc r="D112">
      <v>5.0464000000000002</v>
    </oc>
    <nc r="D112"/>
  </rcc>
  <rcc rId="4100" sId="1" numFmtId="4">
    <oc r="E112">
      <v>0</v>
    </oc>
    <nc r="E112"/>
  </rcc>
  <rcc rId="4101" sId="1" numFmtId="4">
    <oc r="F112">
      <v>964.06799999999998</v>
    </oc>
    <nc r="F112"/>
  </rcc>
  <rcc rId="4102" sId="1" numFmtId="4">
    <oc r="G112">
      <v>150.143</v>
    </oc>
    <nc r="G112"/>
  </rcc>
  <rcc rId="4103" sId="1" numFmtId="4">
    <oc r="H112">
      <v>106.684</v>
    </oc>
    <nc r="H112"/>
  </rcc>
  <rcc rId="4104" sId="1" numFmtId="4">
    <oc r="I112">
      <v>241.34200000000001</v>
    </oc>
    <nc r="I112"/>
  </rcc>
  <rcc rId="4105" sId="1" numFmtId="4">
    <oc r="J112">
      <v>62.109000000000002</v>
    </oc>
    <nc r="J112"/>
  </rcc>
  <rcc rId="4106" sId="1" numFmtId="4">
    <oc r="K112">
      <v>0</v>
    </oc>
    <nc r="K112"/>
  </rcc>
  <rcc rId="4107" sId="1" numFmtId="4">
    <oc r="L112">
      <v>0</v>
    </oc>
    <nc r="L112"/>
  </rcc>
  <rcc rId="4108" sId="1" numFmtId="4">
    <oc r="M112">
      <v>0</v>
    </oc>
    <nc r="M112"/>
  </rcc>
  <rcc rId="4109" sId="1" numFmtId="4">
    <oc r="N112">
      <v>0</v>
    </oc>
    <nc r="N112"/>
  </rcc>
  <rcc rId="4110" sId="1" numFmtId="4">
    <oc r="O112">
      <v>7.157</v>
    </oc>
    <nc r="O112"/>
  </rcc>
  <rcc rId="4111" sId="1" numFmtId="4">
    <oc r="D113">
      <v>38.3262</v>
    </oc>
    <nc r="D113"/>
  </rcc>
  <rcc rId="4112" sId="1" numFmtId="4">
    <oc r="E113">
      <v>0.45490000000000003</v>
    </oc>
    <nc r="E113"/>
  </rcc>
  <rcc rId="4113" sId="1" numFmtId="4">
    <oc r="F113">
      <v>13548.812</v>
    </oc>
    <nc r="F113"/>
  </rcc>
  <rcc rId="4114" sId="1" numFmtId="4">
    <oc r="G113">
      <v>4041.3820000000001</v>
    </oc>
    <nc r="G113"/>
  </rcc>
  <rcc rId="4115" sId="1" numFmtId="4">
    <oc r="H113">
      <v>274.53199999999998</v>
    </oc>
    <nc r="H113"/>
  </rcc>
  <rcc rId="4116" sId="1" numFmtId="4">
    <oc r="I113">
      <v>4602.4709999999995</v>
    </oc>
    <nc r="I113"/>
  </rcc>
  <rcc rId="4117" sId="1" numFmtId="4">
    <oc r="J113">
      <v>377.40699999999998</v>
    </oc>
    <nc r="J113"/>
  </rcc>
  <rcc rId="4118" sId="1" numFmtId="4">
    <oc r="K113">
      <v>150.22399999999999</v>
    </oc>
    <nc r="K113"/>
  </rcc>
  <rcc rId="4119" sId="1" numFmtId="4">
    <oc r="L113">
      <v>221.88200000000001</v>
    </oc>
    <nc r="L113"/>
  </rcc>
  <rcc rId="4120" sId="1" numFmtId="4">
    <oc r="M113">
      <v>0</v>
    </oc>
    <nc r="M113"/>
  </rcc>
  <rcc rId="4121" sId="1" numFmtId="4">
    <oc r="N113">
      <v>19.826000000000001</v>
    </oc>
    <nc r="N113"/>
  </rcc>
  <rcc rId="4122" sId="1" numFmtId="4">
    <oc r="O113">
      <v>0</v>
    </oc>
    <nc r="O113"/>
  </rcc>
  <rcc rId="4123" sId="1" numFmtId="4">
    <oc r="D114">
      <v>17.2866</v>
    </oc>
    <nc r="D114"/>
  </rcc>
  <rcc rId="4124" sId="1" numFmtId="4">
    <oc r="E114">
      <v>0</v>
    </oc>
    <nc r="E114"/>
  </rcc>
  <rcc rId="4125" sId="1" numFmtId="4">
    <oc r="F114">
      <v>3443.9859999999999</v>
    </oc>
    <nc r="F114"/>
  </rcc>
  <rcc rId="4126" sId="1" numFmtId="4">
    <oc r="G114">
      <v>1046.366</v>
    </oc>
    <nc r="G114"/>
  </rcc>
  <rcc rId="4127" sId="1" numFmtId="4">
    <oc r="H114">
      <v>83.981999999999999</v>
    </oc>
    <nc r="H114"/>
  </rcc>
  <rcc rId="4128" sId="1" numFmtId="4">
    <oc r="I114">
      <v>917.97699999999998</v>
    </oc>
    <nc r="I114"/>
  </rcc>
  <rcc rId="4129" sId="1" numFmtId="4">
    <oc r="J114">
      <v>145.07499999999999</v>
    </oc>
    <nc r="J114"/>
  </rcc>
  <rcc rId="4130" sId="1" numFmtId="4">
    <oc r="K114">
      <v>0</v>
    </oc>
    <nc r="K114"/>
  </rcc>
  <rcc rId="4131" sId="1" numFmtId="4">
    <oc r="L114">
      <v>0</v>
    </oc>
    <nc r="L114"/>
  </rcc>
  <rcc rId="4132" sId="1" numFmtId="4">
    <oc r="M114">
      <v>0</v>
    </oc>
    <nc r="M114"/>
  </rcc>
  <rcc rId="4133" sId="1" numFmtId="4">
    <oc r="N114">
      <v>0</v>
    </oc>
    <nc r="N114"/>
  </rcc>
  <rcc rId="4134" sId="1" numFmtId="4">
    <oc r="O114">
      <v>0</v>
    </oc>
    <nc r="O114"/>
  </rcc>
  <rcc rId="4135" sId="1" numFmtId="4">
    <oc r="D115">
      <v>49.584499999999998</v>
    </oc>
    <nc r="D115"/>
  </rcc>
  <rcc rId="4136" sId="1" numFmtId="4">
    <oc r="E115">
      <v>0</v>
    </oc>
    <nc r="E115"/>
  </rcc>
  <rcc rId="4137" sId="1" numFmtId="4">
    <oc r="F115">
      <v>17043.776000000002</v>
    </oc>
    <nc r="F115"/>
  </rcc>
  <rcc rId="4138" sId="1" numFmtId="4">
    <oc r="G115">
      <v>4449.7849999999999</v>
    </oc>
    <nc r="G115"/>
  </rcc>
  <rcc rId="4139" sId="1" numFmtId="4">
    <oc r="H115">
      <v>224.477</v>
    </oc>
    <nc r="H115"/>
  </rcc>
  <rcc rId="4140" sId="1" numFmtId="4">
    <oc r="I115">
      <v>3752.83</v>
    </oc>
    <nc r="I115"/>
  </rcc>
  <rcc rId="4141" sId="1" numFmtId="4">
    <oc r="J115">
      <v>304.11700000000002</v>
    </oc>
    <nc r="J115"/>
  </rcc>
  <rcc rId="4142" sId="1" numFmtId="4">
    <oc r="K115">
      <v>241.65799999999999</v>
    </oc>
    <nc r="K115"/>
  </rcc>
  <rcc rId="4143" sId="1" numFmtId="4">
    <oc r="L115">
      <v>233.58199999999999</v>
    </oc>
    <nc r="L115"/>
  </rcc>
  <rcc rId="4144" sId="1" numFmtId="4">
    <oc r="M115">
      <v>0</v>
    </oc>
    <nc r="M115"/>
  </rcc>
  <rcc rId="4145" sId="1" numFmtId="4">
    <oc r="N115">
      <v>38.808999999999997</v>
    </oc>
    <nc r="N115"/>
  </rcc>
  <rcc rId="4146" sId="1" numFmtId="4">
    <oc r="O115">
      <v>0</v>
    </oc>
    <nc r="O115"/>
  </rcc>
  <rcc rId="4147" sId="1" numFmtId="4">
    <oc r="D116">
      <v>14.5936</v>
    </oc>
    <nc r="D116"/>
  </rcc>
  <rcc rId="4148" sId="1" numFmtId="4">
    <oc r="E116">
      <v>0</v>
    </oc>
    <nc r="E116"/>
  </rcc>
  <rcc rId="4149" sId="1" numFmtId="4">
    <oc r="F116">
      <v>3361.1889999999999</v>
    </oc>
    <nc r="F116"/>
  </rcc>
  <rcc rId="4150" sId="1" numFmtId="4">
    <oc r="G116">
      <v>461.43599999999998</v>
    </oc>
    <nc r="G116"/>
  </rcc>
  <rcc rId="4151" sId="1" numFmtId="4">
    <oc r="H116">
      <v>62.142000000000003</v>
    </oc>
    <nc r="H116"/>
  </rcc>
  <rcc rId="4152" sId="1" numFmtId="4">
    <oc r="I116">
      <v>1185.2380000000001</v>
    </oc>
    <nc r="I116"/>
  </rcc>
  <rcc rId="4153" sId="1" numFmtId="4">
    <oc r="J116">
      <v>35.127000000000002</v>
    </oc>
    <nc r="J116"/>
  </rcc>
  <rcc rId="4154" sId="1" numFmtId="4">
    <oc r="K116">
      <v>0</v>
    </oc>
    <nc r="K116"/>
  </rcc>
  <rcc rId="4155" sId="1" numFmtId="4">
    <oc r="L116">
      <v>0</v>
    </oc>
    <nc r="L116"/>
  </rcc>
  <rcc rId="4156" sId="1" numFmtId="4">
    <oc r="M116">
      <v>0</v>
    </oc>
    <nc r="M116"/>
  </rcc>
  <rcc rId="4157" sId="1" numFmtId="4">
    <oc r="N116">
      <v>0</v>
    </oc>
    <nc r="N116"/>
  </rcc>
  <rcc rId="4158" sId="1" numFmtId="4">
    <oc r="O116">
      <v>10.914</v>
    </oc>
    <nc r="O116"/>
  </rcc>
  <rcc rId="4159" sId="1" numFmtId="4">
    <oc r="D117">
      <v>52.234099999999998</v>
    </oc>
    <nc r="D117"/>
  </rcc>
  <rcc rId="4160" sId="1" numFmtId="4">
    <oc r="E117">
      <v>0</v>
    </oc>
    <nc r="E117"/>
  </rcc>
  <rcc rId="4161" sId="1" numFmtId="4">
    <oc r="F117">
      <v>17218.501</v>
    </oc>
    <nc r="F117"/>
  </rcc>
  <rcc rId="4162" sId="1" numFmtId="4">
    <oc r="G117">
      <v>5204.6450000000004</v>
    </oc>
    <nc r="G117"/>
  </rcc>
  <rcc rId="4163" sId="1" numFmtId="4">
    <oc r="H117">
      <v>1125.203</v>
    </oc>
    <nc r="H117"/>
  </rcc>
  <rcc rId="4164" sId="1" numFmtId="4">
    <oc r="I117">
      <v>3856.4169999999999</v>
    </oc>
    <nc r="I117"/>
  </rcc>
  <rcc rId="4165" sId="1" numFmtId="4">
    <oc r="J117">
      <v>395.09399999999999</v>
    </oc>
    <nc r="J117"/>
  </rcc>
  <rcc rId="4166" sId="1" numFmtId="4">
    <oc r="K117">
      <v>212.47200000000001</v>
    </oc>
    <nc r="K117"/>
  </rcc>
  <rcc rId="4167" sId="1" numFmtId="4">
    <oc r="L117">
      <v>237.131</v>
    </oc>
    <nc r="L117"/>
  </rcc>
  <rcc rId="4168" sId="1" numFmtId="4">
    <oc r="M117">
      <v>0</v>
    </oc>
    <nc r="M117"/>
  </rcc>
  <rcc rId="4169" sId="1" numFmtId="4">
    <oc r="N117">
      <v>22.292000000000002</v>
    </oc>
    <nc r="N117"/>
  </rcc>
  <rcc rId="4170" sId="1" numFmtId="4">
    <oc r="O117">
      <v>6.5270000000000001</v>
    </oc>
    <nc r="O117"/>
  </rcc>
  <rcc rId="4171" sId="1" numFmtId="4">
    <oc r="D118">
      <v>26.081700000000001</v>
    </oc>
    <nc r="D118"/>
  </rcc>
  <rcc rId="4172" sId="1" numFmtId="4">
    <oc r="E118">
      <v>0.33200000000000002</v>
    </oc>
    <nc r="E118"/>
  </rcc>
  <rcc rId="4173" sId="1" numFmtId="4">
    <oc r="F118">
      <v>5415.6769999999997</v>
    </oc>
    <nc r="F118"/>
  </rcc>
  <rcc rId="4174" sId="1" numFmtId="4">
    <oc r="G118">
      <v>832.41200000000003</v>
    </oc>
    <nc r="G118"/>
  </rcc>
  <rcc rId="4175" sId="1" numFmtId="4">
    <oc r="H118">
      <v>644.90200000000004</v>
    </oc>
    <nc r="H118"/>
  </rcc>
  <rcc rId="4176" sId="1" numFmtId="4">
    <oc r="I118">
      <v>1647.8389999999999</v>
    </oc>
    <nc r="I118"/>
  </rcc>
  <rcc rId="4177" sId="1" numFmtId="4">
    <oc r="J118">
      <v>146.59200000000001</v>
    </oc>
    <nc r="J118"/>
  </rcc>
  <rcc rId="4178" sId="1" numFmtId="4">
    <oc r="K118">
      <v>0</v>
    </oc>
    <nc r="K118"/>
  </rcc>
  <rcc rId="4179" sId="1" numFmtId="4">
    <oc r="L118">
      <v>0</v>
    </oc>
    <nc r="L118"/>
  </rcc>
  <rcc rId="4180" sId="1" numFmtId="4">
    <oc r="M118">
      <v>2.4790000000000001</v>
    </oc>
    <nc r="M118"/>
  </rcc>
  <rcc rId="4181" sId="1" numFmtId="4">
    <oc r="N118">
      <v>0</v>
    </oc>
    <nc r="N118"/>
  </rcc>
  <rcc rId="4182" sId="1" numFmtId="4">
    <oc r="O118">
      <v>33.305</v>
    </oc>
    <nc r="O118"/>
  </rcc>
  <rcc rId="4183" sId="1" numFmtId="4">
    <oc r="D119">
      <v>54.815399999999997</v>
    </oc>
    <nc r="D119"/>
  </rcc>
  <rcc rId="4184" sId="1" numFmtId="4">
    <oc r="E119">
      <v>0</v>
    </oc>
    <nc r="E119"/>
  </rcc>
  <rcc rId="4185" sId="1" numFmtId="4">
    <oc r="F119">
      <v>19068.822</v>
    </oc>
    <nc r="F119"/>
  </rcc>
  <rcc rId="4186" sId="1" numFmtId="4">
    <oc r="G119">
      <v>5362.9679999999998</v>
    </oc>
    <nc r="G119"/>
  </rcc>
  <rcc rId="4187" sId="1" numFmtId="4">
    <oc r="H119">
      <v>827.68100000000004</v>
    </oc>
    <nc r="H119"/>
  </rcc>
  <rcc rId="4188" sId="1" numFmtId="4">
    <oc r="I119">
      <v>3297.0650000000001</v>
    </oc>
    <nc r="I119"/>
  </rcc>
  <rcc rId="4189" sId="1" numFmtId="4">
    <oc r="J119">
      <v>413.28100000000001</v>
    </oc>
    <nc r="J119"/>
  </rcc>
  <rcc rId="4190" sId="1" numFmtId="4">
    <oc r="K119">
      <v>319.99799999999999</v>
    </oc>
    <nc r="K119"/>
  </rcc>
  <rcc rId="4191" sId="1" numFmtId="4">
    <oc r="L119">
      <v>373.61</v>
    </oc>
    <nc r="L119"/>
  </rcc>
  <rcc rId="4192" sId="1" numFmtId="4">
    <oc r="M119">
      <v>0</v>
    </oc>
    <nc r="M119"/>
  </rcc>
  <rcc rId="4193" sId="1" numFmtId="4">
    <oc r="N119">
      <v>0</v>
    </oc>
    <nc r="N119"/>
  </rcc>
  <rcc rId="4194" sId="1" numFmtId="4">
    <oc r="O119">
      <v>0</v>
    </oc>
    <nc r="O119"/>
  </rcc>
  <rcc rId="4195" sId="1" numFmtId="4">
    <oc r="D120">
      <v>14.9253</v>
    </oc>
    <nc r="D120"/>
  </rcc>
  <rcc rId="4196" sId="1" numFmtId="4">
    <oc r="E120">
      <v>6.6100000000000006E-2</v>
    </oc>
    <nc r="E120"/>
  </rcc>
  <rcc rId="4197" sId="1" numFmtId="4">
    <oc r="F120">
      <v>3807.08</v>
    </oc>
    <nc r="F120"/>
  </rcc>
  <rcc rId="4198" sId="1" numFmtId="4">
    <oc r="G120">
      <v>495.44900000000001</v>
    </oc>
    <nc r="G120"/>
  </rcc>
  <rcc rId="4199" sId="1" numFmtId="4">
    <oc r="H120">
      <v>155.285</v>
    </oc>
    <nc r="H120"/>
  </rcc>
  <rcc rId="4200" sId="1" numFmtId="4">
    <oc r="I120">
      <v>1039.9000000000001</v>
    </oc>
    <nc r="I120"/>
  </rcc>
  <rcc rId="4201" sId="1" numFmtId="4">
    <oc r="J120">
      <v>77.929000000000002</v>
    </oc>
    <nc r="J120"/>
  </rcc>
  <rcc rId="4202" sId="1" numFmtId="4">
    <oc r="K120">
      <v>0</v>
    </oc>
    <nc r="K120"/>
  </rcc>
  <rcc rId="4203" sId="1" numFmtId="4">
    <oc r="L120">
      <v>0</v>
    </oc>
    <nc r="L120"/>
  </rcc>
  <rcc rId="4204" sId="1" numFmtId="4">
    <oc r="M120">
      <v>0</v>
    </oc>
    <nc r="M120"/>
  </rcc>
  <rcc rId="4205" sId="1" numFmtId="4">
    <oc r="N120">
      <v>0</v>
    </oc>
    <nc r="N120"/>
  </rcc>
  <rcc rId="4206" sId="1" numFmtId="4">
    <oc r="O120">
      <v>0</v>
    </oc>
    <nc r="O120"/>
  </rcc>
  <rcc rId="4207" sId="1" numFmtId="4">
    <oc r="D121">
      <v>57.667499999999997</v>
    </oc>
    <nc r="D121"/>
  </rcc>
  <rcc rId="4208" sId="1" numFmtId="4">
    <oc r="E121">
      <v>0.08</v>
    </oc>
    <nc r="E121"/>
  </rcc>
  <rcc rId="4209" sId="1" numFmtId="4">
    <oc r="F121">
      <v>19909.508000000002</v>
    </oc>
    <nc r="F121"/>
  </rcc>
  <rcc rId="4210" sId="1" numFmtId="4">
    <oc r="G121">
      <v>6239.0870000000004</v>
    </oc>
    <nc r="G121"/>
  </rcc>
  <rcc rId="4211" sId="1" numFmtId="4">
    <oc r="H121">
      <v>1619</v>
    </oc>
    <nc r="H121"/>
  </rcc>
  <rcc rId="4212" sId="1" numFmtId="4">
    <oc r="I121">
      <v>5641.9380000000001</v>
    </oc>
    <nc r="I121"/>
  </rcc>
  <rcc rId="4213" sId="1" numFmtId="4">
    <oc r="J121">
      <v>420.32799999999997</v>
    </oc>
    <nc r="J121"/>
  </rcc>
  <rcc rId="4214" sId="1" numFmtId="4">
    <oc r="K121">
      <v>211.49299999999999</v>
    </oc>
    <nc r="K121"/>
  </rcc>
  <rcc rId="4215" sId="1" numFmtId="4">
    <oc r="L121">
      <v>1714.2809999999999</v>
    </oc>
    <nc r="L121"/>
  </rcc>
  <rcc rId="4216" sId="1" numFmtId="4">
    <oc r="M121">
      <v>0</v>
    </oc>
    <nc r="M121"/>
  </rcc>
  <rcc rId="4217" sId="1" numFmtId="4">
    <oc r="N121">
      <v>51.284999999999997</v>
    </oc>
    <nc r="N121"/>
  </rcc>
  <rcc rId="4218" sId="1" numFmtId="4">
    <oc r="O121">
      <v>84.201999999999998</v>
    </oc>
    <nc r="O121"/>
  </rcc>
  <rcc rId="4219" sId="1" numFmtId="4">
    <oc r="D122">
      <v>12.2028</v>
    </oc>
    <nc r="D122"/>
  </rcc>
  <rcc rId="4220" sId="1" numFmtId="4">
    <oc r="E122">
      <v>0</v>
    </oc>
    <nc r="E122"/>
  </rcc>
  <rcc rId="4221" sId="1" numFmtId="4">
    <oc r="F122">
      <v>2717.7020000000002</v>
    </oc>
    <nc r="F122"/>
  </rcc>
  <rcc rId="4222" sId="1" numFmtId="4">
    <oc r="G122">
      <v>443.84500000000003</v>
    </oc>
    <nc r="G122"/>
  </rcc>
  <rcc rId="4223" sId="1" numFmtId="4">
    <oc r="H122">
      <v>283.77100000000002</v>
    </oc>
    <nc r="H122"/>
  </rcc>
  <rcc rId="4224" sId="1" numFmtId="4">
    <oc r="I122">
      <v>672.27800000000002</v>
    </oc>
    <nc r="I122"/>
  </rcc>
  <rcc rId="4225" sId="1" numFmtId="4">
    <oc r="J122">
      <v>66.727999999999994</v>
    </oc>
    <nc r="J122"/>
  </rcc>
  <rcc rId="4226" sId="1" numFmtId="4">
    <oc r="K122">
      <v>0</v>
    </oc>
    <nc r="K122"/>
  </rcc>
  <rcc rId="4227" sId="1" numFmtId="4">
    <oc r="L122">
      <v>0</v>
    </oc>
    <nc r="L122"/>
  </rcc>
  <rcc rId="4228" sId="1" numFmtId="4">
    <oc r="M122">
      <v>0</v>
    </oc>
    <nc r="M122"/>
  </rcc>
  <rcc rId="4229" sId="1" numFmtId="4">
    <oc r="N122">
      <v>0</v>
    </oc>
    <nc r="N122"/>
  </rcc>
  <rcc rId="4230" sId="1" numFmtId="4">
    <oc r="O122">
      <v>0.51200000000000001</v>
    </oc>
    <nc r="O122"/>
  </rcc>
  <rcc rId="4231" sId="1" numFmtId="4">
    <oc r="D123">
      <v>46.047499999999999</v>
    </oc>
    <nc r="D123"/>
  </rcc>
  <rcc rId="4232" sId="1" numFmtId="4">
    <oc r="E123">
      <v>0</v>
    </oc>
    <nc r="E123"/>
  </rcc>
  <rcc rId="4233" sId="1" numFmtId="4">
    <oc r="F123">
      <v>15492.563</v>
    </oc>
    <nc r="F123"/>
  </rcc>
  <rcc rId="4234" sId="1" numFmtId="4">
    <oc r="G123">
      <v>4425.7150000000001</v>
    </oc>
    <nc r="G123"/>
  </rcc>
  <rcc rId="4235" sId="1" numFmtId="4">
    <oc r="H123">
      <v>898.67700000000002</v>
    </oc>
    <nc r="H123"/>
  </rcc>
  <rcc rId="4236" sId="1" numFmtId="4">
    <oc r="I123">
      <v>2698.8</v>
    </oc>
    <nc r="I123"/>
  </rcc>
  <rcc rId="4237" sId="1" numFmtId="4">
    <oc r="J123">
      <v>410.08699999999999</v>
    </oc>
    <nc r="J123"/>
  </rcc>
  <rcc rId="4238" sId="1" numFmtId="4">
    <oc r="K123">
      <v>106.85899999999999</v>
    </oc>
    <nc r="K123"/>
  </rcc>
  <rcc rId="4239" sId="1" numFmtId="4">
    <oc r="L123">
      <v>200.92699999999999</v>
    </oc>
    <nc r="L123"/>
  </rcc>
  <rcc rId="4240" sId="1" numFmtId="4">
    <oc r="M123">
      <v>0</v>
    </oc>
    <nc r="M123"/>
  </rcc>
  <rcc rId="4241" sId="1" numFmtId="4">
    <oc r="N123">
      <v>8.6630000000000003</v>
    </oc>
    <nc r="N123"/>
  </rcc>
  <rcc rId="4242" sId="1" numFmtId="4">
    <oc r="O123">
      <v>95.661000000000001</v>
    </oc>
    <nc r="O123"/>
  </rcc>
  <rcc rId="4243" sId="1" numFmtId="4">
    <oc r="D124">
      <v>28.7653</v>
    </oc>
    <nc r="D124"/>
  </rcc>
  <rcc rId="4244" sId="1" numFmtId="4">
    <oc r="E124">
      <v>0</v>
    </oc>
    <nc r="E124"/>
  </rcc>
  <rcc rId="4245" sId="1" numFmtId="4">
    <oc r="F124">
      <v>6407.2380000000003</v>
    </oc>
    <nc r="F124"/>
  </rcc>
  <rcc rId="4246" sId="1" numFmtId="4">
    <oc r="G124">
      <v>963.22400000000005</v>
    </oc>
    <nc r="G124"/>
  </rcc>
  <rcc rId="4247" sId="1" numFmtId="4">
    <oc r="H124">
      <v>592.40499999999997</v>
    </oc>
    <nc r="H124"/>
  </rcc>
  <rcc rId="4248" sId="1" numFmtId="4">
    <oc r="I124">
      <v>1487.223</v>
    </oc>
    <nc r="I124"/>
  </rcc>
  <rcc rId="4249" sId="1" numFmtId="4">
    <oc r="J124">
      <v>82.287999999999997</v>
    </oc>
    <nc r="J124"/>
  </rcc>
  <rcc rId="4250" sId="1" numFmtId="4">
    <oc r="K124">
      <v>0</v>
    </oc>
    <nc r="K124"/>
  </rcc>
  <rcc rId="4251" sId="1" numFmtId="4">
    <oc r="L124">
      <v>0</v>
    </oc>
    <nc r="L124"/>
  </rcc>
  <rcc rId="4252" sId="1" numFmtId="4">
    <oc r="M124">
      <v>0</v>
    </oc>
    <nc r="M124"/>
  </rcc>
  <rcc rId="4253" sId="1" numFmtId="4">
    <oc r="N124">
      <v>0</v>
    </oc>
    <nc r="N124"/>
  </rcc>
  <rcc rId="4254" sId="1" numFmtId="4">
    <oc r="O124">
      <v>24.332000000000001</v>
    </oc>
    <nc r="O124"/>
  </rcc>
  <rcc rId="4255" sId="1" numFmtId="4">
    <oc r="D125">
      <v>41.65</v>
    </oc>
    <nc r="D125"/>
  </rcc>
  <rcc rId="4256" sId="1" numFmtId="4">
    <oc r="E125">
      <v>8.0000000000000002E-3</v>
    </oc>
    <nc r="E125"/>
  </rcc>
  <rcc rId="4257" sId="1" numFmtId="4">
    <oc r="F125">
      <v>12441.880999999999</v>
    </oc>
    <nc r="F125"/>
  </rcc>
  <rcc rId="4258" sId="1" numFmtId="4">
    <oc r="G125">
      <v>3587.2959999999998</v>
    </oc>
    <nc r="G125"/>
  </rcc>
  <rcc rId="4259" sId="1" numFmtId="4">
    <oc r="H125">
      <v>379.13400000000001</v>
    </oc>
    <nc r="H125"/>
  </rcc>
  <rcc rId="4260" sId="1" numFmtId="4">
    <oc r="I125">
      <v>1827.192</v>
    </oc>
    <nc r="I125"/>
  </rcc>
  <rcc rId="4261" sId="1" numFmtId="4">
    <oc r="J125">
      <v>518.84</v>
    </oc>
    <nc r="J125"/>
  </rcc>
  <rcc rId="4262" sId="1" numFmtId="4">
    <oc r="K125">
      <v>200.072</v>
    </oc>
    <nc r="K125"/>
  </rcc>
  <rcc rId="4263" sId="1" numFmtId="4">
    <oc r="L125">
      <v>0</v>
    </oc>
    <nc r="L125"/>
  </rcc>
  <rcc rId="4264" sId="1" numFmtId="4">
    <oc r="M125">
      <v>6.76</v>
    </oc>
    <nc r="M125"/>
  </rcc>
  <rcc rId="4265" sId="1" numFmtId="4">
    <oc r="N125">
      <v>0</v>
    </oc>
    <nc r="N125"/>
  </rcc>
  <rcc rId="4266" sId="1" numFmtId="4">
    <oc r="O125">
      <v>0</v>
    </oc>
    <nc r="O125"/>
  </rcc>
  <rcc rId="4267" sId="1" numFmtId="4">
    <oc r="D126">
      <v>14.5395</v>
    </oc>
    <nc r="D126"/>
  </rcc>
  <rcc rId="4268" sId="1" numFmtId="4">
    <oc r="E126">
      <v>0</v>
    </oc>
    <nc r="E126"/>
  </rcc>
  <rcc rId="4269" sId="1" numFmtId="4">
    <oc r="F126">
      <v>3571.7220000000002</v>
    </oc>
    <nc r="F126"/>
  </rcc>
  <rcc rId="4270" sId="1" numFmtId="4">
    <oc r="G126">
      <v>584.66200000000003</v>
    </oc>
    <nc r="G126"/>
  </rcc>
  <rcc rId="4271" sId="1" numFmtId="4">
    <oc r="H126">
      <v>373.553</v>
    </oc>
    <nc r="H126"/>
  </rcc>
  <rcc rId="4272" sId="1" numFmtId="4">
    <oc r="I126">
      <v>579</v>
    </oc>
    <nc r="I126"/>
  </rcc>
  <rcc rId="4273" sId="1" numFmtId="4">
    <oc r="J126">
      <v>178.07400000000001</v>
    </oc>
    <nc r="J126"/>
  </rcc>
  <rcc rId="4274" sId="1" numFmtId="4">
    <oc r="K126">
      <v>4.2359999999999998</v>
    </oc>
    <nc r="K126"/>
  </rcc>
  <rcc rId="4275" sId="1" numFmtId="4">
    <oc r="L126">
      <v>0</v>
    </oc>
    <nc r="L126"/>
  </rcc>
  <rcc rId="4276" sId="1" numFmtId="4">
    <oc r="M126">
      <v>8.7129999999999992</v>
    </oc>
    <nc r="M126"/>
  </rcc>
  <rcc rId="4277" sId="1" numFmtId="4">
    <oc r="N126">
      <v>0</v>
    </oc>
    <nc r="N126"/>
  </rcc>
  <rcc rId="4278" sId="1" numFmtId="4">
    <oc r="O126">
      <v>0</v>
    </oc>
    <nc r="O126"/>
  </rcc>
  <rcc rId="4279" sId="1" numFmtId="4">
    <oc r="D127">
      <v>35.990099999999998</v>
    </oc>
    <nc r="D127"/>
  </rcc>
  <rcc rId="4280" sId="1" numFmtId="4">
    <oc r="E127">
      <v>0</v>
    </oc>
    <nc r="E127"/>
  </rcc>
  <rcc rId="4281" sId="1" numFmtId="4">
    <oc r="F127">
      <v>10705.793</v>
    </oc>
    <nc r="F127"/>
  </rcc>
  <rcc rId="4282" sId="1" numFmtId="4">
    <oc r="G127">
      <v>3397.1619999999998</v>
    </oc>
    <nc r="G127"/>
  </rcc>
  <rcc rId="4283" sId="1" numFmtId="4">
    <oc r="H127">
      <v>83.992999999999995</v>
    </oc>
    <nc r="H127"/>
  </rcc>
  <rcc rId="4284" sId="1" numFmtId="4">
    <oc r="I127">
      <v>1705.1</v>
    </oc>
    <nc r="I127"/>
  </rcc>
  <rcc rId="4285" sId="1" numFmtId="4">
    <oc r="J127">
      <v>312.22000000000003</v>
    </oc>
    <nc r="J127"/>
  </rcc>
  <rcc rId="4286" sId="1" numFmtId="4">
    <oc r="K127">
      <v>373.81299999999999</v>
    </oc>
    <nc r="K127"/>
  </rcc>
  <rcc rId="4287" sId="1" numFmtId="4">
    <oc r="L127">
      <v>14.728</v>
    </oc>
    <nc r="L127"/>
  </rcc>
  <rcc rId="4288" sId="1" numFmtId="4">
    <oc r="M127">
      <v>0</v>
    </oc>
    <nc r="M127"/>
  </rcc>
  <rcc rId="4289" sId="1" numFmtId="4">
    <oc r="N127">
      <v>0</v>
    </oc>
    <nc r="N127"/>
  </rcc>
  <rcc rId="4290" sId="1" numFmtId="4">
    <oc r="O127">
      <v>4.9539999999999997</v>
    </oc>
    <nc r="O127"/>
  </rcc>
  <rcc rId="4291" sId="1" numFmtId="4">
    <oc r="D128">
      <v>7.7750000000000004</v>
    </oc>
    <nc r="D128"/>
  </rcc>
  <rcc rId="4292" sId="1" numFmtId="4">
    <oc r="E128">
      <v>0</v>
    </oc>
    <nc r="E128"/>
  </rcc>
  <rcc rId="4293" sId="1" numFmtId="4">
    <oc r="F128">
      <v>1819.165</v>
    </oc>
    <nc r="F128"/>
  </rcc>
  <rcc rId="4294" sId="1" numFmtId="4">
    <oc r="G128">
      <v>244.63900000000001</v>
    </oc>
    <nc r="G128"/>
  </rcc>
  <rcc rId="4295" sId="1" numFmtId="4">
    <oc r="H128">
      <v>0</v>
    </oc>
    <nc r="H128"/>
  </rcc>
  <rcc rId="4296" sId="1" numFmtId="4">
    <oc r="I128">
      <v>263.79199999999997</v>
    </oc>
    <nc r="I128"/>
  </rcc>
  <rcc rId="4297" sId="1" numFmtId="4">
    <oc r="J128">
      <v>32.256999999999998</v>
    </oc>
    <nc r="J128"/>
  </rcc>
  <rcc rId="4298" sId="1" numFmtId="4">
    <oc r="K128">
      <v>0</v>
    </oc>
    <nc r="K128"/>
  </rcc>
  <rcc rId="4299" sId="1" numFmtId="4">
    <oc r="L128">
      <v>0</v>
    </oc>
    <nc r="L128"/>
  </rcc>
  <rcc rId="4300" sId="1" numFmtId="4">
    <oc r="M128">
      <v>21.809000000000001</v>
    </oc>
    <nc r="M128"/>
  </rcc>
  <rcc rId="4301" sId="1" numFmtId="4">
    <oc r="N128">
      <v>0</v>
    </oc>
    <nc r="N128"/>
  </rcc>
  <rcc rId="4302" sId="1" numFmtId="4">
    <oc r="O128">
      <v>4.1150000000000002</v>
    </oc>
    <nc r="O128"/>
  </rcc>
  <rcc rId="4303" sId="1" numFmtId="4">
    <oc r="D129">
      <v>23.261700000000001</v>
    </oc>
    <nc r="D129"/>
  </rcc>
  <rcc rId="4304" sId="1" numFmtId="4">
    <oc r="E129">
      <v>0</v>
    </oc>
    <nc r="E129"/>
  </rcc>
  <rcc rId="4305" sId="1" numFmtId="4">
    <oc r="F129">
      <v>6605.4089999999997</v>
    </oc>
    <nc r="F129"/>
  </rcc>
  <rcc rId="4306" sId="1" numFmtId="4">
    <oc r="G129">
      <v>1707.087</v>
    </oc>
    <nc r="G129"/>
  </rcc>
  <rcc rId="4307" sId="1" numFmtId="4">
    <oc r="H129">
      <v>264.31200000000001</v>
    </oc>
    <nc r="H129"/>
  </rcc>
  <rcc rId="4308" sId="1" numFmtId="4">
    <oc r="I129">
      <v>2011.963</v>
    </oc>
    <nc r="I129"/>
  </rcc>
  <rcc rId="4309" sId="1" numFmtId="4">
    <oc r="J129">
      <v>215.994</v>
    </oc>
    <nc r="J129"/>
  </rcc>
  <rcc rId="4310" sId="1" numFmtId="4">
    <oc r="K129">
      <v>213.31899999999999</v>
    </oc>
    <nc r="K129"/>
  </rcc>
  <rcc rId="4311" sId="1" numFmtId="4">
    <oc r="L129">
      <v>0</v>
    </oc>
    <nc r="L129"/>
  </rcc>
  <rcc rId="4312" sId="1" numFmtId="4">
    <oc r="M129">
      <v>0</v>
    </oc>
    <nc r="M129"/>
  </rcc>
  <rcc rId="4313" sId="1" numFmtId="4">
    <oc r="N129">
      <v>0</v>
    </oc>
    <nc r="N129"/>
  </rcc>
  <rcc rId="4314" sId="1" numFmtId="4">
    <oc r="O129">
      <v>0</v>
    </oc>
    <nc r="O129"/>
  </rcc>
  <rcc rId="4315" sId="1" numFmtId="4">
    <oc r="D130">
      <v>6.6096000000000004</v>
    </oc>
    <nc r="D130"/>
  </rcc>
  <rcc rId="4316" sId="1" numFmtId="4">
    <oc r="E130">
      <v>0</v>
    </oc>
    <nc r="E130"/>
  </rcc>
  <rcc rId="4317" sId="1" numFmtId="4">
    <oc r="F130">
      <v>1393.0840000000001</v>
    </oc>
    <nc r="F130"/>
  </rcc>
  <rcc rId="4318" sId="1" numFmtId="4">
    <oc r="G130">
      <v>201.98</v>
    </oc>
    <nc r="G130"/>
  </rcc>
  <rcc rId="4319" sId="1" numFmtId="4">
    <oc r="H130">
      <v>76.882999999999996</v>
    </oc>
    <nc r="H130"/>
  </rcc>
  <rcc rId="4320" sId="1" numFmtId="4">
    <oc r="I130">
      <v>428.4</v>
    </oc>
    <nc r="I130"/>
  </rcc>
  <rcc rId="4321" sId="1" numFmtId="4">
    <oc r="J130">
      <v>43.899000000000001</v>
    </oc>
    <nc r="J130"/>
  </rcc>
  <rcc rId="4322" sId="1" numFmtId="4">
    <oc r="K130">
      <v>0</v>
    </oc>
    <nc r="K130"/>
  </rcc>
  <rcc rId="4323" sId="1" numFmtId="4">
    <oc r="L130">
      <v>0</v>
    </oc>
    <nc r="L130"/>
  </rcc>
  <rcc rId="4324" sId="1" numFmtId="4">
    <oc r="M130">
      <v>0</v>
    </oc>
    <nc r="M130"/>
  </rcc>
  <rcc rId="4325" sId="1" numFmtId="4">
    <oc r="N130">
      <v>0</v>
    </oc>
    <nc r="N130"/>
  </rcc>
  <rcc rId="4326" sId="1" numFmtId="4">
    <oc r="O130">
      <v>0</v>
    </oc>
    <nc r="O130"/>
  </rcc>
  <rcc rId="4327" sId="1" numFmtId="4">
    <oc r="D131">
      <v>19.309899999999999</v>
    </oc>
    <nc r="D131"/>
  </rcc>
  <rcc rId="4328" sId="1" numFmtId="4">
    <oc r="E131">
      <v>0</v>
    </oc>
    <nc r="E131"/>
  </rcc>
  <rcc rId="4329" sId="1" numFmtId="4">
    <oc r="F131">
      <v>5343.9539999999997</v>
    </oc>
    <nc r="F131"/>
  </rcc>
  <rcc rId="4330" sId="1" numFmtId="4">
    <oc r="G131">
      <v>1694.6</v>
    </oc>
    <nc r="G131"/>
  </rcc>
  <rcc rId="4331" sId="1" numFmtId="4">
    <oc r="H131">
      <v>53.697000000000003</v>
    </oc>
    <nc r="H131"/>
  </rcc>
  <rcc rId="4332" sId="1" numFmtId="4">
    <oc r="I131">
      <v>996.6</v>
    </oc>
    <nc r="I131"/>
  </rcc>
  <rcc rId="4333" sId="1" numFmtId="4">
    <oc r="J131">
      <v>176.20699999999999</v>
    </oc>
    <nc r="J131"/>
  </rcc>
  <rcc rId="4334" sId="1" numFmtId="4">
    <oc r="K131">
      <v>239.82300000000001</v>
    </oc>
    <nc r="K131"/>
  </rcc>
  <rcc rId="4335" sId="1" numFmtId="4">
    <oc r="L131">
      <v>61.170999999999999</v>
    </oc>
    <nc r="L131"/>
  </rcc>
  <rcc rId="4336" sId="1" numFmtId="4">
    <oc r="M131">
      <v>0</v>
    </oc>
    <nc r="M131"/>
  </rcc>
  <rcc rId="4337" sId="1" numFmtId="4">
    <oc r="N131">
      <v>14.42</v>
    </oc>
    <nc r="N131"/>
  </rcc>
  <rcc rId="4338" sId="1" numFmtId="4">
    <oc r="O131">
      <v>31.715</v>
    </oc>
    <nc r="O131"/>
  </rcc>
  <rcc rId="4339" sId="1" numFmtId="4">
    <oc r="D132">
      <v>8.7028999999999996</v>
    </oc>
    <nc r="D132"/>
  </rcc>
  <rcc rId="4340" sId="1" numFmtId="4">
    <oc r="E132">
      <v>0</v>
    </oc>
    <nc r="E132"/>
  </rcc>
  <rcc rId="4341" sId="1" numFmtId="4">
    <oc r="F132">
      <v>1768.94</v>
    </oc>
    <nc r="F132"/>
  </rcc>
  <rcc rId="4342" sId="1" numFmtId="4">
    <oc r="G132">
      <v>264.73200000000003</v>
    </oc>
    <nc r="G132"/>
  </rcc>
  <rcc rId="4343" sId="1" numFmtId="4">
    <oc r="H132">
      <v>30.652000000000001</v>
    </oc>
    <nc r="H132"/>
  </rcc>
  <rcc rId="4344" sId="1" numFmtId="4">
    <oc r="I132">
      <v>389.935</v>
    </oc>
    <nc r="I132"/>
  </rcc>
  <rcc rId="4345" sId="1" numFmtId="4">
    <oc r="J132">
      <v>49.680999999999997</v>
    </oc>
    <nc r="J132"/>
  </rcc>
  <rcc rId="4346" sId="1" numFmtId="4">
    <oc r="K132">
      <v>34.380000000000003</v>
    </oc>
    <nc r="K132"/>
  </rcc>
  <rcc rId="4347" sId="1" numFmtId="4">
    <oc r="L132">
      <v>0</v>
    </oc>
    <nc r="L132"/>
  </rcc>
  <rcc rId="4348" sId="1" numFmtId="4">
    <oc r="M132">
      <v>2.714</v>
    </oc>
    <nc r="M132"/>
  </rcc>
  <rcc rId="4349" sId="1" numFmtId="4">
    <oc r="N132">
      <v>0</v>
    </oc>
    <nc r="N132"/>
  </rcc>
  <rcc rId="4350" sId="1" numFmtId="4">
    <oc r="O132">
      <v>83.233000000000004</v>
    </oc>
    <nc r="O132"/>
  </rcc>
  <rcc rId="4351" sId="1" numFmtId="4">
    <oc r="D133">
      <v>8.1775000000000002</v>
    </oc>
    <nc r="D133"/>
  </rcc>
  <rcc rId="4352" sId="1" numFmtId="4">
    <oc r="E133">
      <v>0</v>
    </oc>
    <nc r="E133"/>
  </rcc>
  <rcc rId="4353" sId="1" numFmtId="4">
    <oc r="F133">
      <v>2471.9780000000001</v>
    </oc>
    <nc r="F133"/>
  </rcc>
  <rcc rId="4354" sId="1" numFmtId="4">
    <oc r="G133">
      <v>766.798</v>
    </oc>
    <nc r="G133"/>
  </rcc>
  <rcc rId="4355" sId="1" numFmtId="4">
    <oc r="H133">
      <v>182.24700000000001</v>
    </oc>
    <nc r="H133"/>
  </rcc>
  <rcc rId="4356" sId="1" numFmtId="4">
    <oc r="I133">
      <v>440.74799999999999</v>
    </oc>
    <nc r="I133"/>
  </rcc>
  <rcc rId="4357" sId="1" numFmtId="4">
    <oc r="J133">
      <v>109.238</v>
    </oc>
    <nc r="J133"/>
  </rcc>
  <rcc rId="4358" sId="1" numFmtId="4">
    <oc r="K133">
      <v>136.131</v>
    </oc>
    <nc r="K133"/>
  </rcc>
  <rcc rId="4359" sId="1" numFmtId="4">
    <oc r="L133">
      <v>73.322999999999993</v>
    </oc>
    <nc r="L133"/>
  </rcc>
  <rcc rId="4360" sId="1" numFmtId="4">
    <oc r="M133">
      <v>0</v>
    </oc>
    <nc r="M133"/>
  </rcc>
  <rcc rId="4361" sId="1" numFmtId="4">
    <oc r="N133">
      <v>0</v>
    </oc>
    <nc r="N133"/>
  </rcc>
  <rcc rId="4362" sId="1" numFmtId="4">
    <oc r="O133">
      <v>0</v>
    </oc>
    <nc r="O133"/>
  </rcc>
  <rcc rId="4363" sId="1" numFmtId="4">
    <oc r="D134">
      <v>1.3506</v>
    </oc>
    <nc r="D134"/>
  </rcc>
  <rcc rId="4364" sId="1" numFmtId="4">
    <oc r="E134">
      <v>0</v>
    </oc>
    <nc r="E134"/>
  </rcc>
  <rcc rId="4365" sId="1" numFmtId="4">
    <oc r="F134">
      <v>334.24900000000002</v>
    </oc>
    <nc r="F134"/>
  </rcc>
  <rcc rId="4366" sId="1" numFmtId="4">
    <oc r="G134">
      <v>51.447000000000003</v>
    </oc>
    <nc r="G134"/>
  </rcc>
  <rcc rId="4367" sId="1" numFmtId="4">
    <oc r="H134">
      <v>0</v>
    </oc>
    <nc r="H134"/>
  </rcc>
  <rcc rId="4368" sId="1" numFmtId="4">
    <oc r="I134">
      <v>21.498999999999999</v>
    </oc>
    <nc r="I134"/>
  </rcc>
  <rcc rId="4369" sId="1" numFmtId="4">
    <oc r="J134">
      <v>0</v>
    </oc>
    <nc r="J134"/>
  </rcc>
  <rcc rId="4370" sId="1" numFmtId="4">
    <oc r="K134">
      <v>0</v>
    </oc>
    <nc r="K134"/>
  </rcc>
  <rcc rId="4371" sId="1" numFmtId="4">
    <oc r="L134">
      <v>0</v>
    </oc>
    <nc r="L134"/>
  </rcc>
  <rcc rId="4372" sId="1" numFmtId="4">
    <oc r="M134">
      <v>0</v>
    </oc>
    <nc r="M134"/>
  </rcc>
  <rcc rId="4373" sId="1" numFmtId="4">
    <oc r="N134">
      <v>0</v>
    </oc>
    <nc r="N134"/>
  </rcc>
  <rcc rId="4374" sId="1" numFmtId="4">
    <oc r="O134">
      <v>0</v>
    </oc>
    <nc r="O134"/>
  </rcc>
  <rcc rId="4375" sId="1" numFmtId="4">
    <oc r="D135">
      <v>24.188600000000001</v>
    </oc>
    <nc r="D135"/>
  </rcc>
  <rcc rId="4376" sId="1" numFmtId="4">
    <oc r="E135">
      <v>0</v>
    </oc>
    <nc r="E135"/>
  </rcc>
  <rcc rId="4377" sId="1" numFmtId="4">
    <oc r="F135">
      <v>8648.482</v>
    </oc>
    <nc r="F135"/>
  </rcc>
  <rcc rId="4378" sId="1" numFmtId="4">
    <oc r="G135">
      <v>2573.0129999999999</v>
    </oc>
    <nc r="G135"/>
  </rcc>
  <rcc rId="4379" sId="1" numFmtId="4">
    <oc r="H135">
      <v>500.11399999999998</v>
    </oc>
    <nc r="H135"/>
  </rcc>
  <rcc rId="4380" sId="1" numFmtId="4">
    <oc r="I135">
      <v>2590.625</v>
    </oc>
    <nc r="I135"/>
  </rcc>
  <rcc rId="4381" sId="1" numFmtId="4">
    <oc r="J135">
      <v>310.19400000000002</v>
    </oc>
    <nc r="J135"/>
  </rcc>
  <rcc rId="4382" sId="1" numFmtId="4">
    <oc r="K135">
      <v>332.38499999999999</v>
    </oc>
    <nc r="K135"/>
  </rcc>
  <rcc rId="4383" sId="1" numFmtId="4">
    <oc r="L135">
      <v>31.742999999999999</v>
    </oc>
    <nc r="L135"/>
  </rcc>
  <rcc rId="4384" sId="1" numFmtId="4">
    <oc r="M135">
      <v>0</v>
    </oc>
    <nc r="M135"/>
  </rcc>
  <rcc rId="4385" sId="1" numFmtId="4">
    <oc r="N135">
      <v>0</v>
    </oc>
    <nc r="N135"/>
  </rcc>
  <rcc rId="4386" sId="1" numFmtId="4">
    <oc r="O135">
      <v>0</v>
    </oc>
    <nc r="O135"/>
  </rcc>
  <rcc rId="4387" sId="1" numFmtId="4">
    <oc r="D136">
      <v>1.0626</v>
    </oc>
    <nc r="D136"/>
  </rcc>
  <rcc rId="4388" sId="1" numFmtId="4">
    <oc r="E136">
      <v>0</v>
    </oc>
    <nc r="E136"/>
  </rcc>
  <rcc rId="4389" sId="1" numFmtId="4">
    <oc r="F136">
      <v>272.541</v>
    </oc>
    <nc r="F136"/>
  </rcc>
  <rcc rId="4390" sId="1" numFmtId="4">
    <oc r="G136">
      <v>74.182000000000002</v>
    </oc>
    <nc r="G136"/>
  </rcc>
  <rcc rId="4391" sId="1" numFmtId="4">
    <oc r="H136">
      <v>19.870999999999999</v>
    </oc>
    <nc r="H136"/>
  </rcc>
  <rcc rId="4392" sId="1" numFmtId="4">
    <oc r="I136">
      <v>164</v>
    </oc>
    <nc r="I136"/>
  </rcc>
  <rcc rId="4393" sId="1" numFmtId="4">
    <oc r="J136">
      <v>0</v>
    </oc>
    <nc r="J136"/>
  </rcc>
  <rcc rId="4394" sId="1" numFmtId="4">
    <oc r="K136">
      <v>0</v>
    </oc>
    <nc r="K136"/>
  </rcc>
  <rcc rId="4395" sId="1" numFmtId="4">
    <oc r="L136">
      <v>0</v>
    </oc>
    <nc r="L136"/>
  </rcc>
  <rcc rId="4396" sId="1" numFmtId="4">
    <oc r="M136">
      <v>0</v>
    </oc>
    <nc r="M136"/>
  </rcc>
  <rcc rId="4397" sId="1" numFmtId="4">
    <oc r="N136">
      <v>0</v>
    </oc>
    <nc r="N136"/>
  </rcc>
  <rcc rId="4398" sId="1" numFmtId="4">
    <oc r="O136">
      <v>0</v>
    </oc>
    <nc r="O136"/>
  </rcc>
  <rcc rId="4399" sId="1" numFmtId="4">
    <oc r="D137">
      <v>21.602900000000002</v>
    </oc>
    <nc r="D137"/>
  </rcc>
  <rcc rId="4400" sId="1" numFmtId="4">
    <oc r="E137">
      <v>0</v>
    </oc>
    <nc r="E137"/>
  </rcc>
  <rcc rId="4401" sId="1" numFmtId="4">
    <oc r="F137">
      <v>6048.0680000000002</v>
    </oc>
    <nc r="F137"/>
  </rcc>
  <rcc rId="4402" sId="1" numFmtId="4">
    <oc r="G137">
      <v>2350.6010000000001</v>
    </oc>
    <nc r="G137"/>
  </rcc>
  <rcc rId="4403" sId="1" numFmtId="4">
    <oc r="H137">
      <v>120.95</v>
    </oc>
    <nc r="H137"/>
  </rcc>
  <rcc rId="4404" sId="1" numFmtId="4">
    <oc r="I137">
      <v>1746.048</v>
    </oc>
    <nc r="I137"/>
  </rcc>
  <rcc rId="4405" sId="1" numFmtId="4">
    <oc r="J137">
      <v>243.44499999999999</v>
    </oc>
    <nc r="J137"/>
  </rcc>
  <rcc rId="4406" sId="1" numFmtId="4">
    <oc r="K137">
      <v>251.583</v>
    </oc>
    <nc r="K137"/>
  </rcc>
  <rcc rId="4407" sId="1" numFmtId="4">
    <oc r="L137">
      <v>0</v>
    </oc>
    <nc r="L137"/>
  </rcc>
  <rcc rId="4408" sId="1" numFmtId="4">
    <oc r="M137">
      <v>0</v>
    </oc>
    <nc r="M137"/>
  </rcc>
  <rcc rId="4409" sId="1" numFmtId="4">
    <oc r="N137">
      <v>9.4640000000000004</v>
    </oc>
    <nc r="N137"/>
  </rcc>
  <rcc rId="4410" sId="1" numFmtId="4">
    <oc r="O137">
      <v>0</v>
    </oc>
    <nc r="O137"/>
  </rcc>
  <rcc rId="4411" sId="1" numFmtId="4">
    <oc r="D138">
      <v>2.4165999999999999</v>
    </oc>
    <nc r="D138"/>
  </rcc>
  <rcc rId="4412" sId="1" numFmtId="4">
    <oc r="E138">
      <v>0</v>
    </oc>
    <nc r="E138"/>
  </rcc>
  <rcc rId="4413" sId="1" numFmtId="4">
    <oc r="F138">
      <v>524.16200000000003</v>
    </oc>
    <nc r="F138"/>
  </rcc>
  <rcc rId="4414" sId="1" numFmtId="4">
    <oc r="G138">
      <v>83.930999999999997</v>
    </oc>
    <nc r="G138"/>
  </rcc>
  <rcc rId="4415" sId="1" numFmtId="4">
    <oc r="H138">
      <v>25.619</v>
    </oc>
    <nc r="H138"/>
  </rcc>
  <rcc rId="4416" sId="1" numFmtId="4">
    <oc r="I138">
      <v>245</v>
    </oc>
    <nc r="I138"/>
  </rcc>
  <rcc rId="4417" sId="1" numFmtId="4">
    <oc r="J138">
      <v>0</v>
    </oc>
    <nc r="J138"/>
  </rcc>
  <rcc rId="4418" sId="1" numFmtId="4">
    <oc r="K138">
      <v>0</v>
    </oc>
    <nc r="K138"/>
  </rcc>
  <rcc rId="4419" sId="1" numFmtId="4">
    <oc r="L138">
      <v>0</v>
    </oc>
    <nc r="L138"/>
  </rcc>
  <rcc rId="4420" sId="1" numFmtId="4">
    <oc r="M138">
      <v>0</v>
    </oc>
    <nc r="M138"/>
  </rcc>
  <rcc rId="4421" sId="1" numFmtId="4">
    <oc r="N138">
      <v>0</v>
    </oc>
    <nc r="N138"/>
  </rcc>
  <rcc rId="4422" sId="1" numFmtId="4">
    <oc r="O138">
      <v>0</v>
    </oc>
    <nc r="O138"/>
  </rcc>
  <rcc rId="4423" sId="1" numFmtId="4">
    <oc r="D139">
      <v>26.3309</v>
    </oc>
    <nc r="D139"/>
  </rcc>
  <rcc rId="4424" sId="1" numFmtId="4">
    <oc r="E139">
      <v>0</v>
    </oc>
    <nc r="E139"/>
  </rcc>
  <rcc rId="4425" sId="1" numFmtId="4">
    <oc r="F139">
      <v>8485.4889999999996</v>
    </oc>
    <nc r="F139"/>
  </rcc>
  <rcc rId="4426" sId="1" numFmtId="4">
    <oc r="G139">
      <v>1917.6289999999999</v>
    </oc>
    <nc r="G139"/>
  </rcc>
  <rcc rId="4427" sId="1" numFmtId="4">
    <oc r="H139">
      <v>176.27</v>
    </oc>
    <nc r="H139"/>
  </rcc>
  <rcc rId="4428" sId="1" numFmtId="4">
    <oc r="I139">
      <v>1293.499</v>
    </oc>
    <nc r="I139"/>
  </rcc>
  <rcc rId="4429" sId="1" numFmtId="4">
    <oc r="J139">
      <v>278.99</v>
    </oc>
    <nc r="J139"/>
  </rcc>
  <rcc rId="4430" sId="1" numFmtId="4">
    <oc r="K139">
      <v>325.34699999999998</v>
    </oc>
    <nc r="K139"/>
  </rcc>
  <rcc rId="4431" sId="1" numFmtId="4">
    <oc r="L139">
      <v>22.585999999999999</v>
    </oc>
    <nc r="L139"/>
  </rcc>
  <rcc rId="4432" sId="1" numFmtId="4">
    <oc r="M139">
      <v>0</v>
    </oc>
    <nc r="M139"/>
  </rcc>
  <rcc rId="4433" sId="1" numFmtId="4">
    <oc r="N139">
      <v>0</v>
    </oc>
    <nc r="N139"/>
  </rcc>
  <rcc rId="4434" sId="1" numFmtId="4">
    <oc r="O139">
      <v>0.05</v>
    </oc>
    <nc r="O139"/>
  </rcc>
  <rcc rId="4435" sId="1" numFmtId="4">
    <oc r="D140">
      <v>5.6055999999999999</v>
    </oc>
    <nc r="D140"/>
  </rcc>
  <rcc rId="4436" sId="1" numFmtId="4">
    <oc r="E140">
      <v>0</v>
    </oc>
    <nc r="E140"/>
  </rcc>
  <rcc rId="4437" sId="1" numFmtId="4">
    <oc r="F140">
      <v>1127.076</v>
    </oc>
    <nc r="F140"/>
  </rcc>
  <rcc rId="4438" sId="1" numFmtId="4">
    <oc r="G140">
      <v>160.66300000000001</v>
    </oc>
    <nc r="G140"/>
  </rcc>
  <rcc rId="4439" sId="1" numFmtId="4">
    <oc r="H140">
      <v>14.46</v>
    </oc>
    <nc r="H140"/>
  </rcc>
  <rcc rId="4440" sId="1" numFmtId="4">
    <oc r="I140">
      <v>256</v>
    </oc>
    <nc r="I140"/>
  </rcc>
  <rcc rId="4441" sId="1" numFmtId="4">
    <oc r="J140">
      <v>11.367000000000001</v>
    </oc>
    <nc r="J140"/>
  </rcc>
  <rcc rId="4442" sId="1" numFmtId="4">
    <oc r="K140">
      <v>0</v>
    </oc>
    <nc r="K140"/>
  </rcc>
  <rcc rId="4443" sId="1" numFmtId="4">
    <oc r="L140">
      <v>0</v>
    </oc>
    <nc r="L140"/>
  </rcc>
  <rcc rId="4444" sId="1" numFmtId="4">
    <oc r="M140">
      <v>0</v>
    </oc>
    <nc r="M140"/>
  </rcc>
  <rcc rId="4445" sId="1" numFmtId="4">
    <oc r="N140">
      <v>0</v>
    </oc>
    <nc r="N140"/>
  </rcc>
  <rcc rId="4446" sId="1" numFmtId="4">
    <oc r="O140">
      <v>0</v>
    </oc>
    <nc r="O140"/>
  </rcc>
  <rcc rId="4447" sId="1" numFmtId="4">
    <oc r="D141">
      <v>21.821899999999999</v>
    </oc>
    <nc r="D141"/>
  </rcc>
  <rcc rId="4448" sId="1" numFmtId="4">
    <oc r="E141">
      <v>0</v>
    </oc>
    <nc r="E141"/>
  </rcc>
  <rcc rId="4449" sId="1" numFmtId="4">
    <oc r="F141">
      <v>7139.3010000000004</v>
    </oc>
    <nc r="F141"/>
  </rcc>
  <rcc rId="4450" sId="1" numFmtId="4">
    <oc r="G141">
      <v>1572.9829999999999</v>
    </oc>
    <nc r="G141"/>
  </rcc>
  <rcc rId="4451" sId="1" numFmtId="4">
    <oc r="H141">
      <v>66.156999999999996</v>
    </oc>
    <nc r="H141"/>
  </rcc>
  <rcc rId="4452" sId="1" numFmtId="4">
    <oc r="I141">
      <v>1218.32</v>
    </oc>
    <nc r="I141"/>
  </rcc>
  <rcc rId="4453" sId="1" numFmtId="4">
    <oc r="J141">
      <v>194.011</v>
    </oc>
    <nc r="J141"/>
  </rcc>
  <rcc rId="4454" sId="1" numFmtId="4">
    <oc r="K141">
      <v>268.31599999999997</v>
    </oc>
    <nc r="K141"/>
  </rcc>
  <rcc rId="4455" sId="1" numFmtId="4">
    <oc r="L141">
      <v>4.43</v>
    </oc>
    <nc r="L141"/>
  </rcc>
  <rcc rId="4456" sId="1" numFmtId="4">
    <oc r="M141">
      <v>0</v>
    </oc>
    <nc r="M141"/>
  </rcc>
  <rcc rId="4457" sId="1" numFmtId="4">
    <oc r="N141">
      <v>0</v>
    </oc>
    <nc r="N141"/>
  </rcc>
  <rcc rId="4458" sId="1" numFmtId="4">
    <oc r="O141">
      <v>0</v>
    </oc>
    <nc r="O141"/>
  </rcc>
  <rcc rId="4459" sId="1" numFmtId="4">
    <oc r="D142">
      <v>4.0811999999999999</v>
    </oc>
    <nc r="D142"/>
  </rcc>
  <rcc rId="4460" sId="1" numFmtId="4">
    <oc r="E142">
      <v>0</v>
    </oc>
    <nc r="E142"/>
  </rcc>
  <rcc rId="4461" sId="1" numFmtId="4">
    <oc r="F142">
      <v>822.84500000000003</v>
    </oc>
    <nc r="F142"/>
  </rcc>
  <rcc rId="4462" sId="1" numFmtId="4">
    <oc r="G142">
      <v>139.31100000000001</v>
    </oc>
    <nc r="G142"/>
  </rcc>
  <rcc rId="4463" sId="1" numFmtId="4">
    <oc r="H142">
      <v>0</v>
    </oc>
    <nc r="H142"/>
  </rcc>
  <rcc rId="4464" sId="1" numFmtId="4">
    <oc r="I142">
      <v>172.904</v>
    </oc>
    <nc r="I142"/>
  </rcc>
  <rcc rId="4465" sId="1" numFmtId="4">
    <oc r="J142">
      <v>13.523999999999999</v>
    </oc>
    <nc r="J142"/>
  </rcc>
  <rcc rId="4466" sId="1" numFmtId="4">
    <oc r="K142">
      <v>0</v>
    </oc>
    <nc r="K142"/>
  </rcc>
  <rcc rId="4467" sId="1" numFmtId="4">
    <oc r="L142">
      <v>0</v>
    </oc>
    <nc r="L142"/>
  </rcc>
  <rcc rId="4468" sId="1" numFmtId="4">
    <oc r="M142">
      <v>0</v>
    </oc>
    <nc r="M142"/>
  </rcc>
  <rcc rId="4469" sId="1" numFmtId="4">
    <oc r="N142">
      <v>0</v>
    </oc>
    <nc r="N142"/>
  </rcc>
  <rcc rId="4470" sId="1" numFmtId="4">
    <oc r="O142">
      <v>7.6740000000000004</v>
    </oc>
    <nc r="O142"/>
  </rcc>
  <rcc rId="4471" sId="1" numFmtId="4">
    <oc r="D143">
      <v>20.4344</v>
    </oc>
    <nc r="D143"/>
  </rcc>
  <rcc rId="4472" sId="1" numFmtId="4">
    <oc r="E143">
      <v>0</v>
    </oc>
    <nc r="E143"/>
  </rcc>
  <rcc rId="4473" sId="1" numFmtId="4">
    <oc r="F143">
      <v>5595.2920000000004</v>
    </oc>
    <nc r="F143"/>
  </rcc>
  <rcc rId="4474" sId="1" numFmtId="4">
    <oc r="G143">
      <v>1436.818</v>
    </oc>
    <nc r="G143"/>
  </rcc>
  <rcc rId="4475" sId="1" numFmtId="4">
    <oc r="H143">
      <v>96.667000000000002</v>
    </oc>
    <nc r="H143"/>
  </rcc>
  <rcc rId="4476" sId="1" numFmtId="4">
    <oc r="I143">
      <v>2183.8409999999999</v>
    </oc>
    <nc r="I143"/>
  </rcc>
  <rcc rId="4477" sId="1" numFmtId="4">
    <oc r="J143">
      <v>148.488</v>
    </oc>
    <nc r="J143"/>
  </rcc>
  <rcc rId="4478" sId="1" numFmtId="4">
    <oc r="K143">
      <v>185.33799999999999</v>
    </oc>
    <nc r="K143"/>
  </rcc>
  <rcc rId="4479" sId="1" numFmtId="4">
    <oc r="L143">
      <v>77.465000000000003</v>
    </oc>
    <nc r="L143"/>
  </rcc>
  <rcc rId="4480" sId="1" numFmtId="4">
    <oc r="M143">
      <v>0</v>
    </oc>
    <nc r="M143"/>
  </rcc>
  <rcc rId="4481" sId="1" numFmtId="4">
    <oc r="N143">
      <v>10.186</v>
    </oc>
    <nc r="N143"/>
  </rcc>
  <rcc rId="4482" sId="1" numFmtId="4">
    <oc r="O143">
      <v>562.11699999999996</v>
    </oc>
    <nc r="O143"/>
  </rcc>
  <rcc rId="4483" sId="1" numFmtId="4">
    <oc r="D144">
      <v>6.7907999999999999</v>
    </oc>
    <nc r="D144"/>
  </rcc>
  <rcc rId="4484" sId="1" numFmtId="4">
    <oc r="E144">
      <v>0</v>
    </oc>
    <nc r="E144"/>
  </rcc>
  <rcc rId="4485" sId="1" numFmtId="4">
    <oc r="F144">
      <v>1549.9880000000001</v>
    </oc>
    <nc r="F144"/>
  </rcc>
  <rcc rId="4486" sId="1" numFmtId="4">
    <oc r="G144">
      <v>194.01900000000001</v>
    </oc>
    <nc r="G144"/>
  </rcc>
  <rcc rId="4487" sId="1" numFmtId="4">
    <oc r="H144">
      <v>0</v>
    </oc>
    <nc r="H144"/>
  </rcc>
  <rcc rId="4488" sId="1" numFmtId="4">
    <oc r="I144">
      <v>771</v>
    </oc>
    <nc r="I144"/>
  </rcc>
  <rcc rId="4489" sId="1" numFmtId="4">
    <oc r="J144">
      <v>27.279</v>
    </oc>
    <nc r="J144"/>
  </rcc>
  <rcc rId="4490" sId="1" numFmtId="4">
    <oc r="K144">
      <v>8.9809999999999999</v>
    </oc>
    <nc r="K144"/>
  </rcc>
  <rcc rId="4491" sId="1" numFmtId="4">
    <oc r="L144">
      <v>0</v>
    </oc>
    <nc r="L144"/>
  </rcc>
  <rcc rId="4492" sId="1" numFmtId="4">
    <oc r="M144">
      <v>0</v>
    </oc>
    <nc r="M144"/>
  </rcc>
  <rcc rId="4493" sId="1" numFmtId="4">
    <oc r="N144">
      <v>0</v>
    </oc>
    <nc r="N144"/>
  </rcc>
  <rcc rId="4494" sId="1" numFmtId="4">
    <oc r="O144">
      <v>0</v>
    </oc>
    <nc r="O144"/>
  </rcc>
  <rcc rId="4495" sId="1" numFmtId="4">
    <oc r="D145">
      <v>10.7202</v>
    </oc>
    <nc r="D145"/>
  </rcc>
  <rcc rId="4496" sId="1" numFmtId="4">
    <oc r="E145">
      <v>0</v>
    </oc>
    <nc r="E145"/>
  </rcc>
  <rcc rId="4497" sId="1" numFmtId="4">
    <oc r="F145">
      <v>3114.27</v>
    </oc>
    <nc r="F145"/>
  </rcc>
  <rcc rId="4498" sId="1" numFmtId="4">
    <oc r="G145">
      <v>1167.8900000000001</v>
    </oc>
    <nc r="G145"/>
  </rcc>
  <rcc rId="4499" sId="1" numFmtId="4">
    <oc r="H145">
      <v>118.41800000000001</v>
    </oc>
    <nc r="H145"/>
  </rcc>
  <rcc rId="4500" sId="1" numFmtId="4">
    <oc r="I145">
      <v>689.7</v>
    </oc>
    <nc r="I145"/>
  </rcc>
  <rcc rId="4501" sId="1" numFmtId="4">
    <oc r="J145">
      <v>186.048</v>
    </oc>
    <nc r="J145"/>
  </rcc>
  <rcc rId="4502" sId="1" numFmtId="4">
    <oc r="K145">
      <v>104.569</v>
    </oc>
    <nc r="K145"/>
  </rcc>
  <rcc rId="4503" sId="1" numFmtId="4">
    <oc r="L145">
      <v>899.44299999999998</v>
    </oc>
    <nc r="L145"/>
  </rcc>
  <rcc rId="4504" sId="1" numFmtId="4">
    <oc r="M145">
      <v>0</v>
    </oc>
    <nc r="M145"/>
  </rcc>
  <rcc rId="4505" sId="1" numFmtId="4">
    <oc r="N145">
      <v>0</v>
    </oc>
    <nc r="N145"/>
  </rcc>
  <rcc rId="4506" sId="1" numFmtId="4">
    <oc r="O145">
      <v>419.37599999999998</v>
    </oc>
    <nc r="O145"/>
  </rcc>
  <rcc rId="4507" sId="1" numFmtId="4">
    <oc r="D146">
      <v>5.8932000000000002</v>
    </oc>
    <nc r="D146"/>
  </rcc>
  <rcc rId="4508" sId="1" numFmtId="4">
    <oc r="E146">
      <v>0</v>
    </oc>
    <nc r="E146"/>
  </rcc>
  <rcc rId="4509" sId="1" numFmtId="4">
    <oc r="F146">
      <v>1464.6579999999999</v>
    </oc>
    <nc r="F146"/>
  </rcc>
  <rcc rId="4510" sId="1" numFmtId="4">
    <oc r="G146">
      <v>216.345</v>
    </oc>
    <nc r="G146"/>
  </rcc>
  <rcc rId="4511" sId="1" numFmtId="4">
    <oc r="H146">
      <v>40.9</v>
    </oc>
    <nc r="H146"/>
  </rcc>
  <rcc rId="4512" sId="1" numFmtId="4">
    <oc r="I146">
      <v>216.37799999999999</v>
    </oc>
    <nc r="I146"/>
  </rcc>
  <rcc rId="4513" sId="1" numFmtId="4">
    <oc r="J146">
      <v>45.911000000000001</v>
    </oc>
    <nc r="J146"/>
  </rcc>
  <rcc rId="4514" sId="1" numFmtId="4">
    <oc r="K146">
      <v>4.0170000000000003</v>
    </oc>
    <nc r="K146"/>
  </rcc>
  <rcc rId="4515" sId="1" numFmtId="4">
    <oc r="L146">
      <v>0</v>
    </oc>
    <nc r="L146"/>
  </rcc>
  <rcc rId="4516" sId="1" numFmtId="4">
    <oc r="M146">
      <v>3.1150000000000002</v>
    </oc>
    <nc r="M146"/>
  </rcc>
  <rcc rId="4517" sId="1" numFmtId="4">
    <oc r="N146">
      <v>0</v>
    </oc>
    <nc r="N146"/>
  </rcc>
  <rcc rId="4518" sId="1" numFmtId="4">
    <oc r="O146">
      <v>14.507999999999999</v>
    </oc>
    <nc r="O146"/>
  </rcc>
  <rcmt sheetId="1" cell="E47" guid="{00000000-0000-0000-0000-000000000000}" action="delete" author="Kopřivová Alena"/>
  <rcmt sheetId="1" cell="E49" guid="{00000000-0000-0000-0000-000000000000}" action="delete" author="Kopřivová Alena"/>
  <rcmt sheetId="1" cell="E50" guid="{00000000-0000-0000-0000-000000000000}" action="delete" author="Kopřivová Alena"/>
  <rcmt sheetId="1" cell="E53" guid="{00000000-0000-0000-0000-000000000000}" action="delete" author="Kopřivová Alena"/>
  <rcmt sheetId="1" cell="E91" guid="{00000000-0000-0000-0000-000000000000}" action="delete" author="Kopřivová Alena"/>
  <rcmt sheetId="1" cell="E92" guid="{00000000-0000-0000-0000-000000000000}" action="delete" author="Kopřivová Alena"/>
  <rcmt sheetId="1" cell="E99" guid="{00000000-0000-0000-0000-000000000000}" action="delete" author="Kopřivová Alena"/>
  <rcmt sheetId="1" cell="E101" guid="{00000000-0000-0000-0000-000000000000}" action="delete" author="Kopřivová Alena"/>
  <rcmt sheetId="1" cell="E113" guid="{00000000-0000-0000-0000-000000000000}" action="delete" author="Kopřivová Alena"/>
  <rcmt sheetId="1" cell="E118" guid="{00000000-0000-0000-0000-000000000000}" action="delete" author="Kopřivová Alena"/>
  <rcmt sheetId="1" cell="E120" guid="{00000000-0000-0000-0000-000000000000}" action="delete" author="Kopřivová Alena"/>
  <rcmt sheetId="1" cell="E121" guid="{00000000-0000-0000-0000-000000000000}" action="delete" author="Kopřivová Alena"/>
  <rcmt sheetId="1" cell="E125" guid="{00000000-0000-0000-0000-000000000000}" action="delete" author="Kopřivová Alena"/>
  <rcc rId="4519" sId="1">
    <oc r="B133" t="inlineStr">
      <is>
        <t>Základní škola a Mateřská škola, Vrchlabí, Krkonošská 230</t>
      </is>
    </oc>
    <nc r="B133" t="inlineStr">
      <is>
        <t>Základní škola Vrchlabí, Krkonošská 230, příspěvková organizace</t>
      </is>
    </nc>
  </rcc>
  <rcc rId="4520" sId="1">
    <oc r="P3" t="inlineStr">
      <is>
        <t>platy celkem 
r. 2020
tis.Kč</t>
      </is>
    </oc>
    <nc r="P3" t="inlineStr">
      <is>
        <t>platy celkem 
r. 2021
tis.Kč</t>
      </is>
    </nc>
  </rcc>
  <rcc rId="4521" sId="1">
    <oc r="R3" t="inlineStr">
      <is>
        <r>
          <t xml:space="preserve">rozpočet </t>
        </r>
        <r>
          <rPr>
            <b/>
            <sz val="9"/>
            <rFont val="Times New Roman CE"/>
            <charset val="238"/>
          </rPr>
          <t>platy</t>
        </r>
        <r>
          <rPr>
            <sz val="9"/>
            <rFont val="Times New Roman CE"/>
            <family val="1"/>
            <charset val="238"/>
          </rPr>
          <t xml:space="preserve"> 
přímé 2020
ÚZ 33353</t>
        </r>
      </is>
    </oc>
    <nc r="R3" t="inlineStr">
      <is>
        <r>
          <t xml:space="preserve">rozpočet </t>
        </r>
        <r>
          <rPr>
            <b/>
            <sz val="9"/>
            <rFont val="Times New Roman CE"/>
            <charset val="238"/>
          </rPr>
          <t>platy</t>
        </r>
        <r>
          <rPr>
            <sz val="9"/>
            <rFont val="Times New Roman CE"/>
            <family val="1"/>
            <charset val="238"/>
          </rPr>
          <t xml:space="preserve"> 
přímé 2021
ÚZ 33353</t>
        </r>
      </is>
    </nc>
  </rcc>
  <rcc rId="4522" sId="1" numFmtId="4">
    <oc r="R5">
      <v>28159.208999999999</v>
    </oc>
    <nc r="R5"/>
  </rcc>
  <rcc rId="4523" sId="1" numFmtId="4">
    <oc r="R7">
      <v>34268.9</v>
    </oc>
    <nc r="R7"/>
  </rcc>
  <rcc rId="4524" sId="1" numFmtId="4">
    <oc r="R9">
      <v>20635.376</v>
    </oc>
    <nc r="R9"/>
  </rcc>
  <rcc rId="4525" sId="1" numFmtId="4">
    <oc r="R11">
      <v>30873.957999999999</v>
    </oc>
    <nc r="R11"/>
  </rcc>
  <rcc rId="4526" sId="1" numFmtId="4">
    <oc r="R13">
      <v>21851.306</v>
    </oc>
    <nc r="R13"/>
  </rcc>
  <rcc rId="4527" sId="1" numFmtId="4">
    <oc r="R15">
      <v>70867.706999999995</v>
    </oc>
    <nc r="R15"/>
  </rcc>
  <rcc rId="4528" sId="1" numFmtId="4">
    <oc r="R17">
      <v>39504.364000000001</v>
    </oc>
    <nc r="R17"/>
  </rcc>
  <rcc rId="4529" sId="1" numFmtId="4">
    <oc r="R19">
      <v>26237.22</v>
    </oc>
    <nc r="R19"/>
  </rcc>
  <rcc rId="4530" sId="1" numFmtId="4">
    <oc r="R21">
      <v>27027.547999999999</v>
    </oc>
    <nc r="R21"/>
  </rcc>
  <rcc rId="4531" sId="1" numFmtId="4">
    <oc r="R23">
      <v>55721.097000000002</v>
    </oc>
    <nc r="R23"/>
  </rcc>
  <rcc rId="4532" sId="1" numFmtId="4">
    <oc r="R25">
      <v>32913.779000000002</v>
    </oc>
    <nc r="R25"/>
  </rcc>
  <rcc rId="4533" sId="1" numFmtId="4">
    <oc r="R27">
      <v>54164.951000000001</v>
    </oc>
    <nc r="R27"/>
  </rcc>
  <rcc rId="4534" sId="1" numFmtId="4">
    <oc r="R29">
      <v>27332.378000000001</v>
    </oc>
    <nc r="R29"/>
  </rcc>
  <rcc rId="4535" sId="1" numFmtId="4">
    <oc r="R31">
      <v>43655.046999999999</v>
    </oc>
    <nc r="R31"/>
  </rcc>
  <rcc rId="4536" sId="1" numFmtId="4">
    <oc r="R33">
      <v>81943.652000000002</v>
    </oc>
    <nc r="R33"/>
  </rcc>
  <rcc rId="4537" sId="1" numFmtId="4">
    <oc r="R35">
      <v>4664.2700000000004</v>
    </oc>
    <nc r="R35"/>
  </rcc>
  <rcc rId="4538" sId="1" numFmtId="4">
    <oc r="R37">
      <v>7577.9840000000004</v>
    </oc>
    <nc r="R37"/>
  </rcc>
  <rcc rId="4539" sId="1">
    <oc r="R39">
      <f>35737.841-1112.342</f>
    </oc>
    <nc r="R39"/>
  </rcc>
  <rfmt sheetId="1" sqref="R39">
    <dxf>
      <fill>
        <patternFill>
          <bgColor theme="0"/>
        </patternFill>
      </fill>
    </dxf>
  </rfmt>
  <rcc rId="4540" sId="1" numFmtId="4">
    <oc r="R41">
      <v>15210.089</v>
    </oc>
    <nc r="R41"/>
  </rcc>
  <rcc rId="4541" sId="1" numFmtId="4">
    <oc r="R43">
      <v>20569.932000000001</v>
    </oc>
    <nc r="R43"/>
  </rcc>
  <rcc rId="4542" sId="1" numFmtId="4">
    <oc r="R45">
      <v>6008.1930000000002</v>
    </oc>
    <nc r="R45"/>
  </rcc>
  <rcc rId="4543" sId="1" numFmtId="4">
    <oc r="R47">
      <v>21018.192999999999</v>
    </oc>
    <nc r="R47"/>
  </rcc>
  <rcc rId="4544" sId="1" numFmtId="4">
    <oc r="R49">
      <v>38574.12000000001</v>
    </oc>
    <nc r="R49"/>
  </rcc>
  <rcc rId="4545" sId="1" numFmtId="4">
    <oc r="R51">
      <v>27161.911</v>
    </oc>
    <nc r="R51"/>
  </rcc>
  <rcc rId="4546" sId="1" numFmtId="4">
    <oc r="R53">
      <v>16587.798000000003</v>
    </oc>
    <nc r="R53"/>
  </rcc>
  <rcc rId="4547" sId="1" numFmtId="4">
    <oc r="R55">
      <v>15055.532999999999</v>
    </oc>
    <nc r="R55"/>
  </rcc>
  <rcc rId="4548" sId="1" numFmtId="4">
    <oc r="R57">
      <v>12696.227999999999</v>
    </oc>
    <nc r="R57"/>
  </rcc>
  <rcc rId="4549" sId="1" numFmtId="4">
    <oc r="R59">
      <v>22154.339</v>
    </oc>
    <nc r="R59"/>
  </rcc>
  <rcc rId="4550" sId="1" numFmtId="4">
    <oc r="R61">
      <v>22004.586000000003</v>
    </oc>
    <nc r="R61"/>
  </rcc>
  <rcc rId="4551" sId="1" numFmtId="4">
    <oc r="R63">
      <v>31396.670999999998</v>
    </oc>
    <nc r="R63"/>
  </rcc>
  <rcc rId="4552" sId="1" numFmtId="4">
    <oc r="R65">
      <v>16959.848000000002</v>
    </oc>
    <nc r="R65"/>
  </rcc>
  <rcc rId="4553" sId="1" numFmtId="4">
    <oc r="R67">
      <v>13050.155000000002</v>
    </oc>
    <nc r="R67"/>
  </rcc>
  <rfmt sheetId="1" sqref="B65:B66">
    <dxf>
      <fill>
        <patternFill>
          <bgColor theme="0"/>
        </patternFill>
      </fill>
    </dxf>
  </rfmt>
  <rcc rId="4554" sId="1" numFmtId="4">
    <oc r="R69">
      <v>17259.571</v>
    </oc>
    <nc r="R69"/>
  </rcc>
  <rcc rId="4555" sId="1" numFmtId="4">
    <oc r="R71">
      <v>18347.948999999997</v>
    </oc>
    <nc r="R71"/>
  </rcc>
  <rcc rId="4556" sId="1" numFmtId="4">
    <oc r="R73">
      <v>36083.601999999999</v>
    </oc>
    <nc r="R73"/>
  </rcc>
  <rcc rId="4557" sId="1" numFmtId="4">
    <oc r="R75">
      <v>27284.150000000005</v>
    </oc>
    <nc r="R75"/>
  </rcc>
  <rcc rId="4558" sId="1" numFmtId="4">
    <oc r="R77">
      <v>22668.376</v>
    </oc>
    <nc r="R77"/>
  </rcc>
  <rcc rId="4559" sId="1" numFmtId="4">
    <oc r="R79">
      <v>48839.929999999993</v>
    </oc>
    <nc r="R79"/>
  </rcc>
  <rcc rId="4560" sId="1" numFmtId="4">
    <oc r="R81">
      <v>56247.391999999993</v>
    </oc>
    <nc r="R81"/>
  </rcc>
  <rcc rId="4561" sId="1" numFmtId="4">
    <oc r="R83">
      <v>17673.891000000003</v>
    </oc>
    <nc r="R83"/>
  </rcc>
  <rcc rId="4562" sId="1" numFmtId="4">
    <oc r="R85">
      <v>19523.001</v>
    </oc>
    <nc r="R85"/>
  </rcc>
  <rcc rId="4563" sId="1" numFmtId="4">
    <oc r="R87">
      <v>21461.888999999999</v>
    </oc>
    <nc r="R87"/>
  </rcc>
  <rcc rId="4564" sId="1" numFmtId="4">
    <oc r="R89">
      <v>8770.2900000000009</v>
    </oc>
    <nc r="R89"/>
  </rcc>
  <rcc rId="4565" sId="1" numFmtId="4">
    <oc r="R91">
      <v>23029.856</v>
    </oc>
    <nc r="R91"/>
  </rcc>
  <rcc rId="4566" sId="1" numFmtId="4">
    <oc r="R93">
      <v>20285.588</v>
    </oc>
    <nc r="R93"/>
  </rcc>
  <rcc rId="4567" sId="1" numFmtId="4">
    <oc r="R95">
      <v>16583.231000000003</v>
    </oc>
    <nc r="R95"/>
  </rcc>
  <rcc rId="4568" sId="1" numFmtId="4">
    <oc r="R97">
      <v>21570.285000000003</v>
    </oc>
    <nc r="R97"/>
  </rcc>
  <rcc rId="4569" sId="1" numFmtId="4">
    <oc r="R99">
      <v>30897.206000000002</v>
    </oc>
    <nc r="R99"/>
  </rcc>
  <rcc rId="4570" sId="1" numFmtId="4">
    <oc r="R101">
      <v>19746.026000000002</v>
    </oc>
    <nc r="R101"/>
  </rcc>
  <rcc rId="4571" sId="1" numFmtId="4">
    <oc r="R103">
      <v>18537.224999999999</v>
    </oc>
    <nc r="R103"/>
  </rcc>
  <rcc rId="4572" sId="1" numFmtId="4">
    <oc r="R105">
      <v>5988.7880000000005</v>
    </oc>
    <nc r="R105"/>
  </rcc>
  <rcc rId="4573" sId="1" numFmtId="4">
    <oc r="R107">
      <v>6057.7309999999998</v>
    </oc>
    <nc r="R107"/>
  </rcc>
  <rcc rId="4574" sId="1" numFmtId="4">
    <oc r="R109">
      <v>9828.851999999999</v>
    </oc>
    <nc r="R109"/>
  </rcc>
  <rcc rId="4575" sId="1" numFmtId="4">
    <oc r="R111">
      <v>14913.274999999998</v>
    </oc>
    <nc r="R111"/>
  </rcc>
  <rcc rId="4576" sId="1" numFmtId="4">
    <oc r="R113">
      <v>28585.495999999996</v>
    </oc>
    <nc r="R113"/>
  </rcc>
  <rcc rId="4577" sId="1" numFmtId="4">
    <oc r="R115">
      <v>31401.95</v>
    </oc>
    <nc r="R115"/>
  </rcc>
  <rcc rId="4578" sId="1" numFmtId="4">
    <oc r="R117">
      <v>36741.823000000004</v>
    </oc>
    <nc r="R117"/>
  </rcc>
  <rcc rId="4579" sId="1" numFmtId="4">
    <oc r="R119">
      <v>35195.409</v>
    </oc>
    <nc r="R119"/>
  </rcc>
  <rcc rId="4580" sId="1" numFmtId="4">
    <oc r="R121">
      <v>39683.913999999997</v>
    </oc>
    <nc r="R121"/>
  </rcc>
  <rcc rId="4581" sId="1" numFmtId="4">
    <oc r="R123">
      <v>33894.662000000004</v>
    </oc>
    <nc r="R123"/>
  </rcc>
  <rcc rId="4582" sId="1" numFmtId="4">
    <oc r="R125">
      <v>23862.406000000003</v>
    </oc>
    <nc r="R125"/>
  </rcc>
  <rcc rId="4583" sId="1" numFmtId="4">
    <oc r="R127">
      <v>18983.54</v>
    </oc>
    <nc r="R127"/>
  </rcc>
  <rcc rId="4584" sId="1" numFmtId="4">
    <oc r="R129">
      <v>13162.33</v>
    </oc>
    <nc r="R129"/>
  </rcc>
  <rcc rId="4585" sId="1" numFmtId="4">
    <oc r="R131">
      <v>11236.454</v>
    </oc>
    <nc r="R131"/>
  </rcc>
  <rcc rId="4586" sId="1" numFmtId="4">
    <oc r="R133">
      <v>4587.6579999999994</v>
    </oc>
    <nc r="R133"/>
  </rcc>
  <rcc rId="4587" sId="1" numFmtId="4">
    <oc r="R135">
      <v>15517.149999999998</v>
    </oc>
    <nc r="R135"/>
  </rcc>
  <rcc rId="4588" sId="1" numFmtId="4">
    <oc r="R137">
      <v>11648.871000000001</v>
    </oc>
    <nc r="R137"/>
  </rcc>
  <rcc rId="4589" sId="1" numFmtId="4">
    <oc r="R139">
      <v>14069.425999999998</v>
    </oc>
    <nc r="R139"/>
  </rcc>
  <rcc rId="4590" sId="1" numFmtId="4">
    <oc r="R141">
      <v>11619.776</v>
    </oc>
    <nc r="R141"/>
  </rcc>
  <rcc rId="4591" sId="1" numFmtId="4">
    <oc r="R143">
      <v>12134.672</v>
    </oc>
    <nc r="R143"/>
  </rcc>
  <rcc rId="4592" sId="1" numFmtId="4">
    <oc r="R145">
      <v>8270.4969999999994</v>
    </oc>
    <nc r="R145"/>
  </rcc>
  <rcv guid="{E2F615B6-BBCA-4E66-88C3-CC39B7FC8D9C}" action="delete"/>
  <rdn rId="0" localSheetId="1" customView="1" name="Z_E2F615B6_BBCA_4E66_88C3_CC39B7FC8D9C_.wvu.PrintTitles" hidden="1" oldHidden="1">
    <formula>'rekapitulace pro r. 2021'!$A:$B,'rekapitulace pro r. 2021'!$1:$4</formula>
    <oldFormula>'rekapitulace pro r. 2021'!$A:$B,'rekapitulace pro r. 2021'!$1:$4</oldFormula>
  </rdn>
  <rdn rId="0" localSheetId="1" customView="1" name="Z_E2F615B6_BBCA_4E66_88C3_CC39B7FC8D9C_.wvu.FilterData" hidden="1" oldHidden="1">
    <formula>'rekapitulace pro r. 2021'!$C$4:$AY$153</formula>
    <oldFormula>'rekapitulace pro r. 2021'!$C$4:$AY$153</oldFormula>
  </rdn>
  <rcv guid="{E2F615B6-BBCA-4E66-88C3-CC39B7FC8D9C}"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40" sId="1" numFmtId="4">
    <nc r="D49">
      <v>58.016399999999997</v>
    </nc>
  </rcc>
  <rcc rId="5441" sId="1" numFmtId="4">
    <nc r="E49">
      <v>0</v>
    </nc>
  </rcc>
  <rcc rId="5442" sId="1" numFmtId="4">
    <nc r="F49">
      <v>20482.585999999999</v>
    </nc>
  </rcc>
  <rcc rId="5443" sId="1" numFmtId="4">
    <nc r="G49">
      <v>6458.241</v>
    </nc>
  </rcc>
  <rcc rId="5444" sId="1" numFmtId="4">
    <nc r="H49">
      <v>223.708</v>
    </nc>
  </rcc>
  <rcc rId="5445" sId="1" numFmtId="4">
    <nc r="I49">
      <v>4101.0060000000003</v>
    </nc>
  </rcc>
  <rcc rId="5446" sId="1" numFmtId="4">
    <nc r="J49">
      <v>523.88199999999995</v>
    </nc>
  </rcc>
  <rcc rId="5447" sId="1" numFmtId="4">
    <nc r="K49">
      <v>287.82299999999998</v>
    </nc>
  </rcc>
  <rcc rId="5448" sId="1" numFmtId="4">
    <nc r="L49">
      <v>389.10599999999999</v>
    </nc>
  </rcc>
  <rcc rId="5449" sId="1" numFmtId="4">
    <nc r="M49">
      <v>6.01</v>
    </nc>
  </rcc>
  <rcc rId="5450" sId="1" numFmtId="4">
    <nc r="N49">
      <v>18.594000000000001</v>
    </nc>
  </rcc>
  <rcc rId="5451" sId="1" numFmtId="4">
    <nc r="O49">
      <v>27.448</v>
    </nc>
  </rcc>
  <rcc rId="5452" sId="1" numFmtId="4">
    <nc r="D47">
      <v>32.146599999999999</v>
    </nc>
  </rcc>
  <rcc rId="5453" sId="1" numFmtId="4">
    <nc r="E47">
      <v>0</v>
    </nc>
  </rcc>
  <rcc rId="5454" sId="1" numFmtId="4">
    <nc r="F47">
      <v>12487.880999999999</v>
    </nc>
  </rcc>
  <rcc rId="5455" sId="1" numFmtId="4">
    <nc r="G47">
      <v>3166.1680000000001</v>
    </nc>
  </rcc>
  <rcc rId="5456" sId="1" numFmtId="4">
    <nc r="H47">
      <v>1291.056</v>
    </nc>
  </rcc>
  <rcc rId="5457" sId="1" numFmtId="4">
    <nc r="I47">
      <v>2319.4</v>
    </nc>
  </rcc>
  <rcc rId="5458" sId="1" numFmtId="4">
    <nc r="J47">
      <v>364.55200000000002</v>
    </nc>
  </rcc>
  <rcc rId="5459" sId="1" numFmtId="4">
    <nc r="K47">
      <v>156.30600000000001</v>
    </nc>
  </rcc>
  <rcc rId="5460" sId="1" numFmtId="4">
    <nc r="L47">
      <v>214.73500000000001</v>
    </nc>
  </rcc>
  <rcc rId="5461" sId="1" numFmtId="4">
    <nc r="M47">
      <v>0</v>
    </nc>
  </rcc>
  <rcc rId="5462" sId="1" numFmtId="4">
    <nc r="O47">
      <v>0</v>
    </nc>
  </rcc>
  <rcc rId="5463" sId="1" numFmtId="4">
    <nc r="N47">
      <v>20.346</v>
    </nc>
  </rcc>
  <rcmt sheetId="1" cell="E47" guid="{5C0CFE96-4EE6-4893-A78E-4B42BB6BF14D}" author="Kopřivová Alena" newLength="34"/>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64" sId="1" numFmtId="4">
    <nc r="D61">
      <v>36.437600000000003</v>
    </nc>
  </rcc>
  <rcc rId="5465" sId="1" numFmtId="4">
    <nc r="E61">
      <v>0</v>
    </nc>
  </rcc>
  <rcc rId="5466" sId="1" numFmtId="4">
    <nc r="F61">
      <v>12691.594999999999</v>
    </nc>
  </rcc>
  <rcc rId="5467" sId="1" numFmtId="4">
    <nc r="G61">
      <v>3535.9169999999999</v>
    </nc>
  </rcc>
  <rcc rId="5468" sId="1" numFmtId="4">
    <nc r="H61">
      <v>215.36600000000001</v>
    </nc>
  </rcc>
  <rcc rId="5469" sId="1" numFmtId="4">
    <nc r="I61">
      <v>4241.55</v>
    </nc>
  </rcc>
  <rcc rId="5470" sId="1" numFmtId="4">
    <nc r="J61">
      <v>358.08</v>
    </nc>
  </rcc>
  <rcc rId="5471" sId="1" numFmtId="4">
    <nc r="K61">
      <v>283.85500000000002</v>
    </nc>
  </rcc>
  <rcc rId="5472" sId="1" numFmtId="4">
    <nc r="N61">
      <v>14.362</v>
    </nc>
  </rcc>
  <rcc rId="5473" sId="1" numFmtId="4">
    <nc r="L61">
      <v>367.08</v>
    </nc>
  </rcc>
  <rcc rId="5474" sId="1" numFmtId="4">
    <nc r="M61">
      <v>0</v>
    </nc>
  </rcc>
  <rcc rId="5475" sId="1" numFmtId="4">
    <nc r="O61">
      <v>0</v>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76" sId="1" numFmtId="4">
    <nc r="D63">
      <v>47.450600000000001</v>
    </nc>
  </rcc>
  <rcc rId="5477" sId="1" numFmtId="4">
    <nc r="E63">
      <v>0</v>
    </nc>
  </rcc>
  <rcc rId="5478" sId="1" numFmtId="4">
    <nc r="F63">
      <v>17077.754000000001</v>
    </nc>
  </rcc>
  <rcc rId="5479" sId="1" numFmtId="4">
    <nc r="G63">
      <v>5303.6220000000003</v>
    </nc>
  </rcc>
  <rcc rId="5480" sId="1" numFmtId="4">
    <nc r="I63">
      <v>2540.0880000000002</v>
    </nc>
  </rcc>
  <rcc rId="5481" sId="1" numFmtId="4">
    <nc r="J63">
      <v>469.85199999999998</v>
    </nc>
  </rcc>
  <rcc rId="5482" sId="1" numFmtId="4">
    <nc r="K63">
      <v>251.845</v>
    </nc>
  </rcc>
  <rcc rId="5483" sId="1" numFmtId="4">
    <nc r="N63">
      <v>3.585</v>
    </nc>
  </rcc>
  <rcc rId="5484" sId="1" numFmtId="4">
    <nc r="L63">
      <v>531.495</v>
    </nc>
  </rcc>
  <rcc rId="5485" sId="1" numFmtId="4">
    <nc r="M63">
      <v>0.22900000000000001</v>
    </nc>
  </rcc>
  <rcc rId="5486" sId="1" numFmtId="4">
    <nc r="O63">
      <v>25.117999999999999</v>
    </nc>
  </rcc>
  <rcc rId="5487" sId="1" numFmtId="4">
    <nc r="H63">
      <v>1549.4449999999999</v>
    </nc>
  </rcc>
  <rcmt sheetId="1" cell="E49" guid="{DC686F1E-DFD9-442D-90D3-525D7665EC5B}" author="Kopřivová Alena" newLength="37"/>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88" sId="1" numFmtId="4">
    <nc r="D55">
      <v>25.752500000000001</v>
    </nc>
  </rcc>
  <rcc rId="5489" sId="1" numFmtId="4">
    <nc r="E55">
      <v>0</v>
    </nc>
  </rcc>
  <rcc rId="5490" sId="1" numFmtId="4">
    <nc r="F55">
      <v>9666.393</v>
    </nc>
  </rcc>
  <rcc rId="5491" sId="1" numFmtId="4">
    <nc r="G55">
      <v>2162.9949999999999</v>
    </nc>
  </rcc>
  <rcc rId="5492" sId="1" numFmtId="4">
    <nc r="H55">
      <v>52.725999999999999</v>
    </nc>
  </rcc>
  <rcc rId="5493" sId="1" numFmtId="4">
    <nc r="J55">
      <v>398.58800000000002</v>
    </nc>
  </rcc>
  <rcc rId="5494" sId="1" numFmtId="4">
    <nc r="K55">
      <v>49.847999999999999</v>
    </nc>
  </rcc>
  <rcc rId="5495" sId="1" numFmtId="4">
    <nc r="N55">
      <v>0</v>
    </nc>
  </rcc>
  <rcc rId="5496" sId="1" numFmtId="4">
    <nc r="L55">
      <v>225.2</v>
    </nc>
  </rcc>
  <rcc rId="5497" sId="1" numFmtId="4">
    <nc r="M55">
      <v>0</v>
    </nc>
  </rcc>
  <rcc rId="5498" sId="1" numFmtId="4">
    <nc r="O55">
      <v>95.465000000000003</v>
    </nc>
  </rcc>
  <rcc rId="5499" sId="1" numFmtId="4">
    <nc r="I55">
      <v>1411.829</v>
    </nc>
  </rcc>
  <rcc rId="5500" sId="1" numFmtId="4">
    <nc r="D53">
      <v>28.808800000000002</v>
    </nc>
  </rcc>
  <rcc rId="5501" sId="1" numFmtId="4">
    <nc r="E53">
      <v>0</v>
    </nc>
  </rcc>
  <rcc rId="5502" sId="1" numFmtId="4">
    <nc r="F53">
      <v>9905.4959999999992</v>
    </nc>
  </rcc>
  <rcc rId="5503" sId="1" numFmtId="4">
    <nc r="G53">
      <v>3095.3319999999999</v>
    </nc>
  </rcc>
  <rcc rId="5504" sId="1" numFmtId="4">
    <nc r="H53">
      <v>1218.68</v>
    </nc>
  </rcc>
  <rcc rId="5505" sId="1" numFmtId="4">
    <nc r="I53">
      <v>3402.8330000000001</v>
    </nc>
  </rcc>
  <rcc rId="5506" sId="1" numFmtId="4">
    <nc r="J53">
      <v>230.06299999999999</v>
    </nc>
  </rcc>
  <rcc rId="5507" sId="1" numFmtId="4">
    <nc r="K53">
      <v>183.43</v>
    </nc>
  </rcc>
  <rcc rId="5508" sId="1" numFmtId="4">
    <nc r="N53">
      <v>9.4879999999999995</v>
    </nc>
  </rcc>
  <rcc rId="5509" sId="1" numFmtId="4">
    <nc r="L53">
      <v>303.48</v>
    </nc>
  </rcc>
  <rcc rId="5510" sId="1" numFmtId="4">
    <nc r="M53">
      <v>0</v>
    </nc>
  </rcc>
  <rcc rId="5511" sId="1" numFmtId="4">
    <nc r="O53">
      <v>0</v>
    </nc>
  </rcc>
  <rcmt sheetId="1" cell="E53" guid="{3E382566-BDCF-4B3D-B1E5-D4037041960F}" author="Kopřivová Alena" newLength="36"/>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12" sId="1" numFmtId="4">
    <nc r="D51">
      <v>38.422199999999997</v>
    </nc>
  </rcc>
  <rcc rId="5513" sId="1" numFmtId="4">
    <nc r="E51">
      <v>0</v>
    </nc>
  </rcc>
  <rcc rId="5514" sId="1" numFmtId="4">
    <nc r="F51">
      <v>13855.332</v>
    </nc>
  </rcc>
  <rcc rId="5515" sId="1" numFmtId="4">
    <nc r="G51">
      <v>4288.652</v>
    </nc>
  </rcc>
  <rcc rId="5516" sId="1" numFmtId="4">
    <nc r="H51">
      <v>1528.2819999999999</v>
    </nc>
  </rcc>
  <rcc rId="5517" sId="1" numFmtId="4">
    <nc r="I51">
      <v>3376.2669999999998</v>
    </nc>
  </rcc>
  <rcc rId="5518" sId="1" numFmtId="4">
    <nc r="J51">
      <v>355.90800000000002</v>
    </nc>
  </rcc>
  <rcc rId="5519" sId="1" numFmtId="4">
    <nc r="K51">
      <v>209.989</v>
    </nc>
  </rcc>
  <rcc rId="5520" sId="1" numFmtId="4">
    <nc r="N51">
      <v>9.4269999999999996</v>
    </nc>
  </rcc>
  <rcc rId="5521" sId="1" numFmtId="4">
    <nc r="L51">
      <v>201.88200000000001</v>
    </nc>
  </rcc>
  <rcc rId="5522" sId="1" numFmtId="4">
    <nc r="M51">
      <v>0</v>
    </nc>
  </rcc>
  <rcc rId="5523" sId="1" numFmtId="4">
    <nc r="O51">
      <v>25.326000000000001</v>
    </nc>
  </rcc>
  <rcc rId="5524" sId="1" numFmtId="4">
    <nc r="D57">
      <v>19.454699999999999</v>
    </nc>
  </rcc>
  <rcc rId="5525" sId="1" numFmtId="4">
    <nc r="E57">
      <v>0</v>
    </nc>
  </rcc>
  <rcc rId="5526" sId="1" numFmtId="4">
    <nc r="F57">
      <v>6648.6840000000002</v>
    </nc>
  </rcc>
  <rcc rId="5527" sId="1" numFmtId="4">
    <nc r="G57">
      <v>2129.81</v>
    </nc>
  </rcc>
  <rcc rId="5528" sId="1" numFmtId="4">
    <nc r="H57">
      <v>72.888000000000005</v>
    </nc>
  </rcc>
  <rcc rId="5529" sId="1" numFmtId="4">
    <nc r="I57">
      <v>1723.9749999999999</v>
    </nc>
  </rcc>
  <rcc rId="5530" sId="1" numFmtId="4">
    <nc r="J57">
      <v>278.31299999999999</v>
    </nc>
  </rcc>
  <rcc rId="5531" sId="1" numFmtId="4">
    <nc r="K57">
      <v>97.734999999999999</v>
    </nc>
  </rcc>
  <rcc rId="5532" sId="1" numFmtId="4">
    <nc r="N57">
      <v>0</v>
    </nc>
  </rcc>
  <rcc rId="5533" sId="1" numFmtId="4">
    <nc r="L57">
      <v>31.361000000000001</v>
    </nc>
  </rcc>
  <rcc rId="5534" sId="1" numFmtId="4">
    <nc r="M57">
      <v>0</v>
    </nc>
  </rcc>
  <rcc rId="5535" sId="1" numFmtId="4">
    <nc r="O57">
      <v>5.4809999999999999</v>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36" sId="1" numFmtId="4">
    <nc r="D65">
      <v>28.614100000000001</v>
    </nc>
  </rcc>
  <rcc rId="5537" sId="1" numFmtId="4">
    <nc r="E65">
      <v>0</v>
    </nc>
  </rcc>
  <rcc rId="5538" sId="1" numFmtId="4">
    <nc r="F65">
      <v>9779.6620000000003</v>
    </nc>
  </rcc>
  <rcc rId="5539" sId="1" numFmtId="4">
    <nc r="G65">
      <v>2993.0819999999999</v>
    </nc>
  </rcc>
  <rcc rId="5540" sId="1" numFmtId="4">
    <nc r="H65">
      <v>132.06</v>
    </nc>
  </rcc>
  <rcc rId="5541" sId="1" numFmtId="4">
    <nc r="I65">
      <v>1611.518</v>
    </nc>
  </rcc>
  <rcc rId="5542" sId="1" numFmtId="4">
    <nc r="J65">
      <v>339.28399999999999</v>
    </nc>
  </rcc>
  <rcc rId="5543" sId="1" numFmtId="4">
    <nc r="K65">
      <v>421.90899999999999</v>
    </nc>
  </rcc>
  <rcc rId="5544" sId="1" numFmtId="4">
    <nc r="L65">
      <v>0</v>
    </nc>
  </rcc>
  <rcc rId="5545" sId="1" numFmtId="4">
    <nc r="M65">
      <v>0</v>
    </nc>
  </rcc>
  <rcc rId="5546" sId="1" numFmtId="4">
    <nc r="N65">
      <v>17.093</v>
    </nc>
  </rcc>
  <rcc rId="5547" sId="1" numFmtId="4">
    <nc r="O65">
      <v>51.889000000000003</v>
    </nc>
  </rcc>
  <rcc rId="5548" sId="1" numFmtId="4">
    <oc r="D67">
      <v>28.614100000000001</v>
    </oc>
    <nc r="D67">
      <v>28.718599999999999</v>
    </nc>
  </rcc>
  <rcc rId="5549" sId="1" numFmtId="4">
    <oc r="F67">
      <v>9779.6620000000003</v>
    </oc>
    <nc r="F67">
      <v>8354.6290000000008</v>
    </nc>
  </rcc>
  <rcc rId="5550" sId="1" numFmtId="4">
    <oc r="G67">
      <v>2993.0819999999999</v>
    </oc>
    <nc r="G67">
      <v>2302.9110000000001</v>
    </nc>
  </rcc>
  <rcc rId="5551" sId="1" numFmtId="4">
    <oc r="H67">
      <v>132.06</v>
    </oc>
    <nc r="H67">
      <v>590.86199999999997</v>
    </nc>
  </rcc>
  <rcc rId="5552" sId="1" numFmtId="4">
    <oc r="I67">
      <v>1611.518</v>
    </oc>
    <nc r="I67">
      <v>2088.442</v>
    </nc>
  </rcc>
  <rcc rId="5553" sId="1" numFmtId="4">
    <oc r="J67">
      <v>339.28399999999999</v>
    </oc>
    <nc r="J67">
      <v>288.35899999999998</v>
    </nc>
  </rcc>
  <rcc rId="5554" sId="1" numFmtId="4">
    <oc r="K67">
      <v>421.90899999999999</v>
    </oc>
    <nc r="K67">
      <v>414.04599999999999</v>
    </nc>
  </rcc>
  <rcc rId="5555" sId="1" numFmtId="4">
    <oc r="N67">
      <v>17.093</v>
    </oc>
    <nc r="N67">
      <v>0</v>
    </nc>
  </rcc>
  <rcc rId="5556" sId="1" numFmtId="4">
    <oc r="L67">
      <v>0</v>
    </oc>
    <nc r="L67">
      <v>133.905</v>
    </nc>
  </rcc>
  <rcc rId="5557" sId="1" numFmtId="4">
    <oc r="O67">
      <v>51.889000000000003</v>
    </oc>
    <nc r="O67">
      <v>0</v>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58" sId="1" numFmtId="4">
    <nc r="D66">
      <v>11.2706</v>
    </nc>
  </rcc>
  <rcc rId="5559" sId="1" numFmtId="4">
    <nc r="E66">
      <v>0</v>
    </nc>
  </rcc>
  <rcc rId="5560" sId="1" numFmtId="4">
    <nc r="F66">
      <v>2499.37</v>
    </nc>
  </rcc>
  <rcc rId="5561" sId="1" numFmtId="4">
    <nc r="G66">
      <v>336.85399999999998</v>
    </nc>
  </rcc>
  <rcc rId="5562" sId="1" numFmtId="4">
    <nc r="H66">
      <v>42.398000000000003</v>
    </nc>
  </rcc>
  <rcc rId="5563" sId="1" numFmtId="4">
    <nc r="I66">
      <v>395.99400000000003</v>
    </nc>
  </rcc>
  <rcc rId="5564" sId="1" numFmtId="4">
    <nc r="J66">
      <v>52.527000000000001</v>
    </nc>
  </rcc>
  <rcc rId="5565" sId="1" numFmtId="4">
    <nc r="K66">
      <v>0</v>
    </nc>
  </rcc>
  <rcc rId="5566" sId="1" numFmtId="4">
    <nc r="L66">
      <v>0</v>
    </nc>
  </rcc>
  <rcc rId="5567" sId="1" numFmtId="4">
    <nc r="M66">
      <v>0</v>
    </nc>
  </rcc>
  <rcc rId="5568" sId="1" numFmtId="4">
    <nc r="N66">
      <v>0</v>
    </nc>
  </rcc>
  <rcc rId="5569" sId="1" numFmtId="4">
    <nc r="O66">
      <v>6.3840000000000003</v>
    </nc>
  </rcc>
  <rcc rId="5570" sId="1" numFmtId="4">
    <nc r="D60">
      <v>11.9147</v>
    </nc>
  </rcc>
  <rcc rId="5571" sId="1" numFmtId="4">
    <nc r="E60">
      <v>0</v>
    </nc>
  </rcc>
  <rcc rId="5572" sId="1" numFmtId="4">
    <nc r="F60">
      <v>2741.0749999999998</v>
    </nc>
  </rcc>
  <rcc rId="5573" sId="1" numFmtId="4">
    <nc r="G60">
      <v>487.37</v>
    </nc>
  </rcc>
  <rcc rId="5574" sId="1" numFmtId="4">
    <nc r="H60">
      <v>22.388000000000002</v>
    </nc>
  </rcc>
  <rcc rId="5575" sId="1" numFmtId="4">
    <nc r="I60">
      <v>1221.799</v>
    </nc>
  </rcc>
  <rcc rId="5576" sId="1" numFmtId="4">
    <nc r="J60">
      <v>33.347000000000001</v>
    </nc>
  </rcc>
  <rcc rId="5577" sId="1" numFmtId="4">
    <nc r="K60">
      <v>0</v>
    </nc>
  </rcc>
  <rcc rId="5578" sId="1" numFmtId="4">
    <nc r="L60">
      <v>0</v>
    </nc>
  </rcc>
  <rcc rId="5579" sId="1" numFmtId="4">
    <nc r="M60">
      <v>0</v>
    </nc>
  </rcc>
  <rcc rId="5580" sId="1" numFmtId="4">
    <nc r="N60">
      <v>0</v>
    </nc>
  </rcc>
  <rcc rId="5581" sId="1" numFmtId="4">
    <nc r="O60">
      <v>0</v>
    </nc>
  </rcc>
  <rcc rId="5582" sId="1" numFmtId="4">
    <nc r="D50">
      <v>26.180800000000001</v>
    </nc>
  </rcc>
  <rcc rId="5583" sId="1" numFmtId="4">
    <nc r="E50">
      <v>0.33289999999999997</v>
    </nc>
  </rcc>
  <rcc rId="5584" sId="1" numFmtId="4">
    <nc r="F50">
      <v>5666.1779999999999</v>
    </nc>
  </rcc>
  <rcc rId="5585" sId="1" numFmtId="4">
    <nc r="G50">
      <v>1286.9069999999999</v>
    </nc>
  </rcc>
  <rcc rId="5586" sId="1" numFmtId="4">
    <nc r="H50">
      <v>257.83100000000002</v>
    </nc>
  </rcc>
  <rcc rId="5587" sId="1" numFmtId="4">
    <nc r="I50">
      <v>1594.0630000000001</v>
    </nc>
  </rcc>
  <rcc rId="5588" sId="1" numFmtId="4">
    <nc r="J50">
      <v>150.55000000000001</v>
    </nc>
  </rcc>
  <rcc rId="5589" sId="1" numFmtId="4">
    <nc r="K50">
      <v>0</v>
    </nc>
  </rcc>
  <rcc rId="5590" sId="1" numFmtId="4">
    <nc r="L50">
      <v>0</v>
    </nc>
  </rcc>
  <rcc rId="5591" sId="1" numFmtId="4">
    <nc r="M50">
      <v>21.702000000000002</v>
    </nc>
  </rcc>
  <rcc rId="5592" sId="1" numFmtId="4">
    <nc r="N50">
      <v>0</v>
    </nc>
  </rcc>
  <rcc rId="5593" sId="1" numFmtId="4">
    <nc r="O50">
      <v>70.635999999999996</v>
    </nc>
  </rcc>
  <rcc rId="5594" sId="1" numFmtId="4">
    <nc r="D62">
      <v>8.2651000000000003</v>
    </nc>
  </rcc>
  <rcc rId="5595" sId="1" numFmtId="4">
    <nc r="E62">
      <v>0</v>
    </nc>
  </rcc>
  <rcc rId="5596" sId="1" numFmtId="4">
    <nc r="F62">
      <v>1990.758</v>
    </nc>
  </rcc>
  <rcc rId="5597" sId="1" numFmtId="4">
    <nc r="G62">
      <v>258.37599999999998</v>
    </nc>
  </rcc>
  <rcc rId="5598" sId="1" numFmtId="4">
    <nc r="H62">
      <v>174.23699999999999</v>
    </nc>
  </rcc>
  <rcc rId="5599" sId="1" numFmtId="4">
    <nc r="I62">
      <v>965.67399999999998</v>
    </nc>
  </rcc>
  <rcc rId="5600" sId="1" numFmtId="4">
    <nc r="J62">
      <v>55.957000000000001</v>
    </nc>
  </rcc>
  <rcc rId="5601" sId="1" numFmtId="4">
    <nc r="K62">
      <v>0</v>
    </nc>
  </rcc>
  <rcc rId="5602" sId="1" numFmtId="4">
    <nc r="L62">
      <v>0</v>
    </nc>
  </rcc>
  <rcc rId="5603" sId="1" numFmtId="4">
    <nc r="M62">
      <v>0</v>
    </nc>
  </rcc>
  <rcc rId="5604" sId="1" numFmtId="4">
    <nc r="N62">
      <v>0</v>
    </nc>
  </rcc>
  <rcc rId="5605" sId="1" numFmtId="4">
    <nc r="O62">
      <v>0</v>
    </nc>
  </rcc>
  <rcmt sheetId="1" cell="E50" guid="{17B3A06E-C5BC-4762-B7F1-E99882312787}" author="Kopřivová Alena" newLength="36"/>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06" sId="1" numFmtId="4">
    <nc r="D48">
      <v>7.3903999999999996</v>
    </nc>
  </rcc>
  <rcc rId="5607" sId="1" numFmtId="4">
    <nc r="E48">
      <v>0</v>
    </nc>
  </rcc>
  <rcc rId="5608" sId="1" numFmtId="4">
    <nc r="F48">
      <v>1824.3009999999999</v>
    </nc>
  </rcc>
  <rcc rId="5609" sId="1" numFmtId="4">
    <nc r="G48">
      <v>362.15</v>
    </nc>
  </rcc>
  <rcc rId="5610" sId="1" numFmtId="4">
    <nc r="H48">
      <v>807.34100000000001</v>
    </nc>
  </rcc>
  <rcc rId="5611" sId="1" numFmtId="4">
    <nc r="I48">
      <v>533.73099999999999</v>
    </nc>
  </rcc>
  <rcc rId="5612" sId="1" numFmtId="4">
    <nc r="J48">
      <v>41.639000000000003</v>
    </nc>
  </rcc>
  <rcc rId="5613" sId="1" numFmtId="4">
    <nc r="K48">
      <v>0</v>
    </nc>
  </rcc>
  <rcc rId="5614" sId="1" numFmtId="4">
    <nc r="L48">
      <v>0</v>
    </nc>
  </rcc>
  <rcc rId="5615" sId="1" numFmtId="4">
    <nc r="M48">
      <v>0</v>
    </nc>
  </rcc>
  <rcc rId="5616" sId="1" numFmtId="4">
    <nc r="N48">
      <v>0</v>
    </nc>
  </rcc>
  <rcc rId="5617" sId="1" numFmtId="4">
    <nc r="O48">
      <v>0</v>
    </nc>
  </rcc>
  <rcc rId="5618" sId="1" numFmtId="4">
    <nc r="D64">
      <v>19.223400000000002</v>
    </nc>
  </rcc>
  <rcc rId="5619" sId="1" numFmtId="4">
    <nc r="E64">
      <v>0</v>
    </nc>
  </rcc>
  <rcc rId="5620" sId="1" numFmtId="4">
    <nc r="L64">
      <v>0</v>
    </nc>
  </rcc>
  <rcc rId="5621" sId="1" numFmtId="4">
    <nc r="M64">
      <v>0</v>
    </nc>
  </rcc>
  <rcc rId="5622" sId="1" numFmtId="4">
    <nc r="N64">
      <v>0</v>
    </nc>
  </rcc>
  <rcc rId="5623" sId="1" numFmtId="4">
    <nc r="O64">
      <v>8.9329999999999998</v>
    </nc>
  </rcc>
  <rcc rId="5624" sId="1" numFmtId="4">
    <nc r="F64">
      <v>3935.634</v>
    </nc>
  </rcc>
  <rcc rId="5625" sId="1" numFmtId="4">
    <nc r="G64">
      <v>649.67700000000002</v>
    </nc>
  </rcc>
  <rcc rId="5626" sId="1" numFmtId="4">
    <nc r="H64">
      <v>408.87900000000002</v>
    </nc>
  </rcc>
  <rcc rId="5627" sId="1" numFmtId="4">
    <nc r="I64">
      <v>832.53399999999999</v>
    </nc>
  </rcc>
  <rcc rId="5628" sId="1" numFmtId="4">
    <nc r="J64">
      <v>113.235</v>
    </nc>
  </rcc>
  <rcc rId="5629" sId="1" numFmtId="4">
    <nc r="K64">
      <v>0</v>
    </nc>
  </rcc>
  <rcc rId="5630" sId="1" numFmtId="4">
    <nc r="D56">
      <v>11.231299999999999</v>
    </nc>
  </rcc>
  <rcc rId="5631" sId="1" numFmtId="4">
    <nc r="E56">
      <v>0</v>
    </nc>
  </rcc>
  <rcc rId="5632" sId="1" numFmtId="4">
    <nc r="F56">
      <v>2567.23</v>
    </nc>
  </rcc>
  <rcc rId="5633" sId="1" numFmtId="4">
    <nc r="G56">
      <v>362.73500000000001</v>
    </nc>
  </rcc>
  <rcc rId="5634" sId="1" numFmtId="4">
    <nc r="H56">
      <v>32.697000000000003</v>
    </nc>
  </rcc>
  <rcc rId="5635" sId="1" numFmtId="4">
    <nc r="I56">
      <v>681.7</v>
    </nc>
  </rcc>
  <rcc rId="5636" sId="1" numFmtId="4">
    <nc r="J56">
      <v>117.86199999999999</v>
    </nc>
  </rcc>
  <rcc rId="5637" sId="1" numFmtId="4">
    <nc r="K56">
      <v>12.02</v>
    </nc>
  </rcc>
  <rcc rId="5638" sId="1" numFmtId="4">
    <nc r="L56">
      <v>0</v>
    </nc>
  </rcc>
  <rcc rId="5639" sId="1" numFmtId="4">
    <nc r="M56">
      <v>0</v>
    </nc>
  </rcc>
  <rcc rId="5640" sId="1" numFmtId="4">
    <nc r="N56">
      <v>0</v>
    </nc>
  </rcc>
  <rcc rId="5641" sId="1" numFmtId="4">
    <nc r="O56">
      <v>0</v>
    </nc>
  </rcc>
  <rcc rId="5642" sId="1" numFmtId="4">
    <nc r="D54">
      <v>5</v>
    </nc>
  </rcc>
  <rcc rId="5643" sId="1" numFmtId="4">
    <nc r="E54">
      <v>0</v>
    </nc>
  </rcc>
  <rcc rId="5644" sId="1" numFmtId="4">
    <nc r="F54">
      <v>1207.04</v>
    </nc>
  </rcc>
  <rcc rId="5645" sId="1" numFmtId="4">
    <nc r="G54">
      <v>162.91800000000001</v>
    </nc>
  </rcc>
  <rcc rId="5646" sId="1" numFmtId="4">
    <nc r="H54">
      <v>314.20999999999998</v>
    </nc>
  </rcc>
  <rcc rId="5647" sId="1" numFmtId="4">
    <nc r="I54">
      <v>435.42500000000001</v>
    </nc>
  </rcc>
  <rcc rId="5648" sId="1" numFmtId="4">
    <nc r="J54">
      <v>25.63</v>
    </nc>
  </rcc>
  <rcc rId="5649" sId="1" numFmtId="4">
    <nc r="K54">
      <v>0</v>
    </nc>
  </rcc>
  <rcc rId="5650" sId="1" numFmtId="4">
    <nc r="L54">
      <v>0</v>
    </nc>
  </rcc>
  <rcc rId="5651" sId="1" numFmtId="4">
    <nc r="M54">
      <v>3.1930000000000001</v>
    </nc>
  </rcc>
  <rcc rId="5652" sId="1" numFmtId="4">
    <nc r="N54">
      <v>0</v>
    </nc>
  </rcc>
  <rcc rId="5653" sId="1" numFmtId="4">
    <nc r="O54">
      <v>9.2840000000000007</v>
    </nc>
  </rcc>
  <rcmt sheetId="1" cell="E54" guid="{29D13862-0E5C-495B-B62E-E6CCC4BA0FF3}" author="Kopřivová Alena" newLength="35"/>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54" sId="1" numFmtId="4">
    <nc r="D52">
      <v>17.89</v>
    </nc>
  </rcc>
  <rcc rId="5655" sId="1" numFmtId="4">
    <nc r="E52">
      <v>0</v>
    </nc>
  </rcc>
  <rcc rId="5656" sId="1" numFmtId="4">
    <nc r="F52">
      <v>3640.761</v>
    </nc>
  </rcc>
  <rcc rId="5657" sId="1" numFmtId="4">
    <nc r="G52">
      <v>646.10199999999998</v>
    </nc>
  </rcc>
  <rcc rId="5658" sId="1" numFmtId="4">
    <nc r="H52">
      <v>555.36</v>
    </nc>
  </rcc>
  <rcc rId="5659" sId="1" numFmtId="4">
    <nc r="I52">
      <v>884.8</v>
    </nc>
  </rcc>
  <rcc rId="5660" sId="1" numFmtId="4">
    <nc r="J52">
      <v>68.128</v>
    </nc>
  </rcc>
  <rcc rId="5661" sId="1" numFmtId="4">
    <nc r="K52">
      <v>0</v>
    </nc>
  </rcc>
  <rcc rId="5662" sId="1" numFmtId="4">
    <nc r="L52">
      <v>0</v>
    </nc>
  </rcc>
  <rcc rId="5663" sId="1" numFmtId="4">
    <nc r="M52">
      <v>0</v>
    </nc>
  </rcc>
  <rcc rId="5664" sId="1" numFmtId="4">
    <nc r="N52">
      <v>0</v>
    </nc>
  </rcc>
  <rcc rId="5665" sId="1" numFmtId="4">
    <nc r="O52">
      <v>27.314</v>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66" sId="1" numFmtId="4">
    <nc r="D58">
      <v>11.734</v>
    </nc>
  </rcc>
  <rcc rId="5667" sId="1" numFmtId="4">
    <nc r="E58">
      <v>0</v>
    </nc>
  </rcc>
  <rcc rId="5668" sId="1" numFmtId="4">
    <nc r="F58">
      <v>2377.21</v>
    </nc>
  </rcc>
  <rcc rId="5669" sId="1" numFmtId="4">
    <nc r="G58">
      <v>359.952</v>
    </nc>
  </rcc>
  <rcc rId="5670" sId="1" numFmtId="4">
    <nc r="H58">
      <v>0</v>
    </nc>
  </rcc>
  <rcc rId="5671" sId="1" numFmtId="4">
    <nc r="I58">
      <v>868.23</v>
    </nc>
  </rcc>
  <rcc rId="5672" sId="1" numFmtId="4">
    <nc r="J58">
      <v>86.655000000000001</v>
    </nc>
  </rcc>
  <rcc rId="5673" sId="1" numFmtId="4">
    <nc r="K58">
      <v>0</v>
    </nc>
  </rcc>
  <rcc rId="5674" sId="1" numFmtId="4">
    <nc r="L58">
      <v>0</v>
    </nc>
  </rcc>
  <rcc rId="5675" sId="1" numFmtId="4">
    <nc r="M58">
      <v>0</v>
    </nc>
  </rcc>
  <rcc rId="5676" sId="1" numFmtId="4">
    <nc r="N58">
      <v>0</v>
    </nc>
  </rcc>
  <rcc rId="5677" sId="1" numFmtId="4">
    <nc r="O58">
      <v>8.7710000000000008</v>
    </nc>
  </rcc>
  <rcc rId="5678" sId="1" numFmtId="4">
    <nc r="D68">
      <v>3.6650999999999998</v>
    </nc>
  </rcc>
  <rcc rId="5679" sId="1" numFmtId="4">
    <nc r="E68">
      <v>0</v>
    </nc>
  </rcc>
  <rcc rId="5680" sId="1" numFmtId="4">
    <nc r="F68">
      <v>679.72900000000004</v>
    </nc>
  </rcc>
  <rcc rId="5681" sId="1" numFmtId="4">
    <nc r="G68">
      <v>104.79600000000001</v>
    </nc>
  </rcc>
  <rcc rId="5682" sId="1" numFmtId="4">
    <nc r="H68">
      <v>67.546000000000006</v>
    </nc>
  </rcc>
  <rcc rId="5683" sId="1" numFmtId="4">
    <nc r="I68">
      <v>180.7</v>
    </nc>
  </rcc>
  <rcc rId="5684" sId="1" numFmtId="4">
    <nc r="J68">
      <v>0</v>
    </nc>
  </rcc>
  <rcc rId="5685" sId="1" numFmtId="4">
    <nc r="K68">
      <v>0</v>
    </nc>
  </rcc>
  <rcc rId="5686" sId="1" numFmtId="4">
    <nc r="L68">
      <v>0</v>
    </nc>
  </rcc>
  <rcc rId="5687" sId="1" numFmtId="4">
    <nc r="M68">
      <v>0</v>
    </nc>
  </rcc>
  <rcc rId="5688" sId="1" numFmtId="4">
    <nc r="N68">
      <v>0</v>
    </nc>
  </rcc>
  <rcc rId="5689" sId="1" numFmtId="4">
    <nc r="O68">
      <v>0</v>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 cell="S47" guid="{00000000-0000-0000-0000-000000000000}" action="delete" author="Kopřivová Alena"/>
  <rcmt sheetId="1" cell="S49" guid="{00000000-0000-0000-0000-000000000000}" action="delete" author="Kopřivová Alena"/>
  <rcmt sheetId="1" cell="S51" guid="{00000000-0000-0000-0000-000000000000}" action="delete" author="Kopřivová Alena"/>
  <rcmt sheetId="1" cell="S53" guid="{00000000-0000-0000-0000-000000000000}" action="delete" author="Kopřivová Alena"/>
  <rcmt sheetId="1" cell="S57" guid="{00000000-0000-0000-0000-000000000000}" action="delete" author="Kopřivová Alena"/>
  <rcmt sheetId="1" cell="S59" guid="{00000000-0000-0000-0000-000000000000}" action="delete" author="Kopřivová Alena"/>
  <rcmt sheetId="1" cell="S63" guid="{00000000-0000-0000-0000-000000000000}" action="delete" author="Kopřivová Alena"/>
  <rcmt sheetId="1" cell="S91" guid="{00000000-0000-0000-0000-000000000000}" action="delete" author="Kopřivová Alena"/>
  <rcmt sheetId="1" cell="S93" guid="{00000000-0000-0000-0000-000000000000}" action="delete" author="Kopřivová Alena"/>
  <rcmt sheetId="1" cell="S95" guid="{00000000-0000-0000-0000-000000000000}" action="delete" author="Kopřivová Alena"/>
  <rcmt sheetId="1" cell="S97" guid="{00000000-0000-0000-0000-000000000000}" action="delete" author="Kopřivová Alena"/>
  <rcmt sheetId="1" cell="S99" guid="{00000000-0000-0000-0000-000000000000}" action="delete" author="Kopřivová Alena"/>
  <rcmt sheetId="1" cell="S101" guid="{00000000-0000-0000-0000-000000000000}" action="delete" author="Kopřivová Alena"/>
  <rcmt sheetId="1" cell="S107" guid="{00000000-0000-0000-0000-000000000000}" action="delete" author="Kopřivová Alena"/>
  <rcmt sheetId="1" cell="S109" guid="{00000000-0000-0000-0000-000000000000}" action="delete" author="Kopřivová Alena"/>
  <rcmt sheetId="1" cell="S111" guid="{00000000-0000-0000-0000-000000000000}" action="delete" author="Kopřivová Alena"/>
  <rcmt sheetId="1" cell="S113" guid="{00000000-0000-0000-0000-000000000000}" action="delete" author="Kopřivová Alena"/>
  <rcmt sheetId="1" cell="S115" guid="{00000000-0000-0000-0000-000000000000}" action="delete" author="Kopřivová Alena"/>
  <rcmt sheetId="1" cell="S117" guid="{00000000-0000-0000-0000-000000000000}" action="delete" author="Kopřivová Alena"/>
  <rcmt sheetId="1" cell="S119" guid="{00000000-0000-0000-0000-000000000000}" action="delete" author="Kopřivová Alena"/>
  <rcmt sheetId="1" cell="S121" guid="{00000000-0000-0000-0000-000000000000}" action="delete" author="Kopřivová Alena"/>
  <rcmt sheetId="1" cell="S125" guid="{00000000-0000-0000-0000-000000000000}" action="delete" author="Kopřivová Alena"/>
  <rcmt sheetId="1" cell="S143" guid="{00000000-0000-0000-0000-000000000000}" action="delete" author="Kopřivová Alena"/>
  <rcmt sheetId="1" cell="S145" guid="{00000000-0000-0000-0000-000000000000}" action="delete" author="Kopřivová Alena"/>
  <rcc rId="4595" sId="1">
    <oc r="T3" t="inlineStr">
      <is>
        <t>prům. měs. plat 2020</t>
      </is>
    </oc>
    <nc r="T3" t="inlineStr">
      <is>
        <t>prům. měs. plat 2021</t>
      </is>
    </nc>
  </rcc>
  <rcc rId="4596" sId="1">
    <oc r="U3" t="inlineStr">
      <is>
        <t>pr.osob. přípl. 2020</t>
      </is>
    </oc>
    <nc r="U3" t="inlineStr">
      <is>
        <t>pr.osob. přípl. 2021</t>
      </is>
    </nc>
  </rcc>
  <rcc rId="4597" sId="1">
    <oc r="V3" t="inlineStr">
      <is>
        <t>odměny
prům. 2020</t>
      </is>
    </oc>
    <nc r="V3" t="inlineStr">
      <is>
        <t>odměny
prům. 2021</t>
      </is>
    </nc>
  </rcc>
  <rcc rId="4598" sId="1">
    <oc r="W3" t="inlineStr">
      <is>
        <t>prům. nenár.sl.
2020</t>
      </is>
    </oc>
    <nc r="W3" t="inlineStr">
      <is>
        <t>prům. nenár.sl.
2021</t>
      </is>
    </nc>
  </rcc>
  <rcc rId="4599" sId="1">
    <oc r="Y1" t="inlineStr">
      <is>
        <t>1/2021</t>
      </is>
    </oc>
    <nc r="Y1" t="inlineStr">
      <is>
        <t>1/2022</t>
      </is>
    </nc>
  </rcc>
  <rcc rId="4600" sId="1">
    <oc r="Y3" t="inlineStr">
      <is>
        <t>oč. pr.př.p. zam. 21 vč. Podp Op</t>
      </is>
    </oc>
    <nc r="Y3" t="inlineStr">
      <is>
        <t>oč. pr.př.p. zam. 22 vč. Podp Op</t>
      </is>
    </nc>
  </rcc>
  <rcc rId="4601" sId="1" numFmtId="4">
    <oc r="Y5">
      <v>42.676000000000002</v>
    </oc>
    <nc r="Y5"/>
  </rcc>
  <rcc rId="4602" sId="1" numFmtId="4">
    <oc r="Y6">
      <v>8.5630000000000006</v>
    </oc>
    <nc r="Y6"/>
  </rcc>
  <rcc rId="4603" sId="1" numFmtId="4">
    <oc r="Y7">
      <v>51.808</v>
    </oc>
    <nc r="Y7"/>
  </rcc>
  <rcc rId="4604" sId="1" numFmtId="4">
    <oc r="Y8">
      <v>15</v>
    </oc>
    <nc r="Y8"/>
  </rcc>
  <rcc rId="4605" sId="1" numFmtId="4">
    <oc r="Y9">
      <v>32.704000000000001</v>
    </oc>
    <nc r="Y9"/>
  </rcc>
  <rcc rId="4606" sId="1" numFmtId="4">
    <oc r="Y10">
      <v>8.9380000000000006</v>
    </oc>
    <nc r="Y10"/>
  </rcc>
  <rcc rId="4607" sId="1" numFmtId="4">
    <oc r="Y11">
      <v>47.81</v>
    </oc>
    <nc r="Y11"/>
  </rcc>
  <rcc rId="4608" sId="1" numFmtId="4">
    <oc r="Y12">
      <v>10.75</v>
    </oc>
    <nc r="Y12"/>
  </rcc>
  <rcc rId="4609" sId="1" numFmtId="4">
    <oc r="Y13">
      <v>29.52</v>
    </oc>
    <nc r="Y13"/>
  </rcc>
  <rcc rId="4610" sId="1" numFmtId="4">
    <oc r="Y14">
      <v>13.57</v>
    </oc>
    <nc r="Y14"/>
  </rcc>
  <rcc rId="4611" sId="1" numFmtId="4">
    <oc r="Y15">
      <v>104.35</v>
    </oc>
    <nc r="Y15"/>
  </rcc>
  <rcc rId="4612" sId="1" numFmtId="4">
    <oc r="Y16">
      <v>39.475000000000001</v>
    </oc>
    <nc r="Y16"/>
  </rcc>
  <rcc rId="4613" sId="1" numFmtId="4">
    <oc r="Y17">
      <v>59.805999999999997</v>
    </oc>
    <nc r="Y17"/>
  </rcc>
  <rcc rId="4614" sId="1" numFmtId="4">
    <oc r="Y18">
      <v>27.076000000000001</v>
    </oc>
    <nc r="Y18"/>
  </rcc>
  <rcc rId="4615" sId="1" numFmtId="4">
    <oc r="Y19">
      <v>43.683</v>
    </oc>
    <nc r="Y19"/>
  </rcc>
  <rcc rId="4616" sId="1" numFmtId="4">
    <oc r="Y20">
      <v>10.25</v>
    </oc>
    <nc r="Y20"/>
  </rcc>
  <rcc rId="4617" sId="1" numFmtId="4">
    <oc r="Y21">
      <v>42.82</v>
    </oc>
    <nc r="Y21"/>
  </rcc>
  <rcc rId="4618" sId="1" numFmtId="4">
    <oc r="Y22">
      <v>11</v>
    </oc>
    <nc r="Y22"/>
  </rcc>
  <rcc rId="4619" sId="1" numFmtId="4">
    <oc r="Y23">
      <v>79.34</v>
    </oc>
    <nc r="Y23"/>
  </rcc>
  <rcc rId="4620" sId="1" numFmtId="4">
    <oc r="Y24">
      <v>28.22</v>
    </oc>
    <nc r="Y24"/>
  </rcc>
  <rcc rId="4621" sId="1" numFmtId="4">
    <oc r="Y25">
      <v>54.616999999999997</v>
    </oc>
    <nc r="Y25"/>
  </rcc>
  <rcc rId="4622" sId="1" numFmtId="4">
    <oc r="Y26">
      <v>24.588000000000001</v>
    </oc>
    <nc r="Y26"/>
  </rcc>
  <rcc rId="4623" sId="1" numFmtId="4">
    <oc r="Y27">
      <v>89.61</v>
    </oc>
    <nc r="Y27"/>
  </rcc>
  <rcc rId="4624" sId="1" numFmtId="4">
    <oc r="Y28">
      <v>20.7</v>
    </oc>
    <nc r="Y28"/>
  </rcc>
  <rcc rId="4625" sId="1" numFmtId="4">
    <oc r="Y29">
      <v>47.38</v>
    </oc>
    <nc r="Y29"/>
  </rcc>
  <rcc rId="4626" sId="1" numFmtId="4">
    <oc r="Y30">
      <v>13.86</v>
    </oc>
    <nc r="Y30"/>
  </rcc>
  <rcc rId="4627" sId="1" numFmtId="4">
    <oc r="Y31">
      <v>86.24</v>
    </oc>
    <nc r="Y31"/>
  </rcc>
  <rcc rId="4628" sId="1" numFmtId="4">
    <oc r="Y32">
      <v>13.07</v>
    </oc>
    <nc r="Y32"/>
  </rcc>
  <rcc rId="4629" sId="1" numFmtId="4">
    <oc r="Y33">
      <v>156.804</v>
    </oc>
    <nc r="Y33"/>
  </rcc>
  <rcc rId="4630" sId="1" numFmtId="4">
    <oc r="Y34">
      <v>26.875</v>
    </oc>
    <nc r="Y34"/>
  </rcc>
  <rcc rId="4631" sId="1" numFmtId="4">
    <oc r="Y35">
      <v>8.6</v>
    </oc>
    <nc r="Y35"/>
  </rcc>
  <rcc rId="4632" sId="1" numFmtId="4">
    <oc r="Y37">
      <v>13.093</v>
    </oc>
    <nc r="Y37"/>
  </rcc>
  <rcc rId="4633" sId="1" numFmtId="4">
    <oc r="Y38">
      <v>3.2</v>
    </oc>
    <nc r="Y38"/>
  </rcc>
  <rcc rId="4634" sId="1" numFmtId="4">
    <oc r="Y39">
      <v>57.93</v>
    </oc>
    <nc r="Y39"/>
  </rcc>
  <rcc rId="4635" sId="1" numFmtId="4">
    <oc r="Y40">
      <v>16.8</v>
    </oc>
    <nc r="Y40"/>
  </rcc>
  <rcc rId="4636" sId="1" numFmtId="4">
    <oc r="Y41">
      <v>19.149999999999999</v>
    </oc>
    <nc r="Y41"/>
  </rcc>
  <rcc rId="4637" sId="1" numFmtId="4">
    <oc r="Y42">
      <v>11.5</v>
    </oc>
    <nc r="Y42"/>
  </rcc>
  <rcc rId="4638" sId="1" numFmtId="4">
    <oc r="Y43">
      <v>33.9</v>
    </oc>
    <nc r="Y43"/>
  </rcc>
  <rcc rId="4639" sId="1" numFmtId="4">
    <oc r="Y44">
      <v>23.763000000000002</v>
    </oc>
    <nc r="Y44"/>
  </rcc>
  <rcc rId="4640" sId="1" numFmtId="4">
    <oc r="Y46">
      <v>20.613</v>
    </oc>
    <nc r="Y46"/>
  </rcc>
  <rcc rId="4641" sId="1" numFmtId="4">
    <oc r="Y47">
      <v>31.619</v>
    </oc>
    <nc r="Y47"/>
  </rcc>
  <rcc rId="4642" sId="1" numFmtId="4">
    <oc r="Y48">
      <v>7.75</v>
    </oc>
    <nc r="Y48"/>
  </rcc>
  <rcc rId="4643" sId="1" numFmtId="4">
    <oc r="Y49">
      <v>56.975999999999999</v>
    </oc>
    <nc r="Y49"/>
  </rcc>
  <rcc rId="4644" sId="1" numFmtId="4">
    <oc r="Y50">
      <v>27.21</v>
    </oc>
    <nc r="Y50"/>
  </rcc>
  <rcc rId="4645" sId="1" numFmtId="4">
    <oc r="Y51">
      <v>37.43</v>
    </oc>
    <nc r="Y51"/>
  </rcc>
  <rcc rId="4646" sId="1" numFmtId="4">
    <oc r="Y52">
      <v>17.89</v>
    </oc>
    <nc r="Y52"/>
  </rcc>
  <rcc rId="4647" sId="1" numFmtId="4">
    <oc r="Y53">
      <v>27.52</v>
    </oc>
    <nc r="Y53"/>
  </rcc>
  <rcc rId="4648" sId="1" numFmtId="4">
    <oc r="Y54">
      <v>5</v>
    </oc>
    <nc r="Y54"/>
  </rcc>
  <rcc rId="4649" sId="1" numFmtId="4">
    <oc r="Y55">
      <v>25.896999999999998</v>
    </oc>
    <nc r="Y55"/>
  </rcc>
  <rcc rId="4650" sId="1" numFmtId="4">
    <oc r="Y56">
      <v>11.688000000000001</v>
    </oc>
    <nc r="Y56"/>
  </rcc>
  <rcc rId="4651" sId="1" numFmtId="4">
    <oc r="Y57">
      <v>18.972999999999999</v>
    </oc>
    <nc r="Y57"/>
  </rcc>
  <rcc rId="4652" sId="1" numFmtId="4">
    <oc r="Y58">
      <v>12.46</v>
    </oc>
    <nc r="Y58"/>
  </rcc>
  <rcc rId="4653" sId="1" numFmtId="4">
    <oc r="Y59">
      <v>36.33</v>
    </oc>
    <nc r="Y59"/>
  </rcc>
  <rcc rId="4654" sId="1" numFmtId="4">
    <oc r="Y60">
      <v>12.125</v>
    </oc>
    <nc r="Y60"/>
  </rcc>
  <rcc rId="4655" sId="1" numFmtId="4">
    <oc r="Y61">
      <v>35.729999999999997</v>
    </oc>
    <nc r="Y61"/>
  </rcc>
  <rcc rId="4656" sId="1" numFmtId="4">
    <oc r="Y62">
      <v>8.35</v>
    </oc>
    <nc r="Y62"/>
  </rcc>
  <rcc rId="4657" sId="1" numFmtId="4">
    <oc r="Y63">
      <v>48.29</v>
    </oc>
    <nc r="Y63"/>
  </rcc>
  <rcc rId="4658" sId="1" numFmtId="4">
    <oc r="Y64">
      <v>21.25</v>
    </oc>
    <nc r="Y64"/>
  </rcc>
  <rcc rId="4659" sId="1" numFmtId="4">
    <oc r="Y65">
      <v>28.34</v>
    </oc>
    <nc r="Y65"/>
  </rcc>
  <rcc rId="4660" sId="1" numFmtId="4">
    <oc r="Y66">
      <v>11.35</v>
    </oc>
    <nc r="Y66"/>
  </rcc>
  <rcc rId="4661" sId="1" numFmtId="4">
    <oc r="Y67">
      <v>27.6</v>
    </oc>
    <nc r="Y67"/>
  </rcc>
  <rcc rId="4662" sId="1" numFmtId="4">
    <oc r="Y68">
      <v>4.25</v>
    </oc>
    <nc r="Y68"/>
  </rcc>
  <rcc rId="4663" sId="1" numFmtId="4">
    <oc r="Y69">
      <v>27.31</v>
    </oc>
    <nc r="Y69"/>
  </rcc>
  <rcc rId="4664" sId="1" numFmtId="4">
    <oc r="Y70">
      <v>5</v>
    </oc>
    <nc r="Y70"/>
  </rcc>
  <rcc rId="4665" sId="1" numFmtId="4">
    <oc r="Y71">
      <v>27.5884</v>
    </oc>
    <nc r="Y71"/>
  </rcc>
  <rcc rId="4666" sId="1" numFmtId="4">
    <oc r="Y72">
      <v>7</v>
    </oc>
    <nc r="Y72"/>
  </rcc>
  <rcc rId="4667" sId="1" numFmtId="4">
    <oc r="Y73">
      <v>51.047400000000003</v>
    </oc>
    <nc r="Y73"/>
  </rcc>
  <rcc rId="4668" sId="1" numFmtId="4">
    <oc r="Y74">
      <v>8.6</v>
    </oc>
    <nc r="Y74"/>
  </rcc>
  <rcc rId="4669" sId="1" numFmtId="4">
    <oc r="Y75">
      <v>38.381</v>
    </oc>
    <nc r="Y75"/>
  </rcc>
  <rcc rId="4670" sId="1" numFmtId="4">
    <oc r="Y76">
      <v>22.55</v>
    </oc>
    <nc r="Y76"/>
  </rcc>
  <rcc rId="4671" sId="1" numFmtId="4">
    <oc r="Y77">
      <v>33.704599999999999</v>
    </oc>
    <nc r="Y77"/>
  </rcc>
  <rcc rId="4672" sId="1" numFmtId="4">
    <oc r="Y78">
      <v>13.7348</v>
    </oc>
    <nc r="Y78"/>
  </rcc>
  <rcc rId="4673" sId="1" numFmtId="4">
    <oc r="Y79">
      <v>82.095200000000006</v>
    </oc>
    <nc r="Y79"/>
  </rcc>
  <rcc rId="4674" sId="1" numFmtId="4">
    <oc r="Y80">
      <v>32.956299999999999</v>
    </oc>
    <nc r="Y80"/>
  </rcc>
  <rcc rId="4675" sId="1" numFmtId="4">
    <oc r="Y81">
      <v>98.329300000000003</v>
    </oc>
    <nc r="Y81"/>
  </rcc>
  <rcc rId="4676" sId="1" numFmtId="4">
    <oc r="Y82">
      <v>39</v>
    </oc>
    <nc r="Y82"/>
  </rcc>
  <rcc rId="4677" sId="1" numFmtId="4">
    <oc r="Y83">
      <v>29.6707</v>
    </oc>
    <nc r="Y83"/>
  </rcc>
  <rcc rId="4678" sId="1" numFmtId="4">
    <oc r="Y84">
      <v>5.8250000000000002</v>
    </oc>
    <nc r="Y84"/>
  </rcc>
  <rcc rId="4679" sId="1" numFmtId="4">
    <oc r="Y85">
      <v>32.932000000000002</v>
    </oc>
    <nc r="Y85"/>
  </rcc>
  <rcc rId="4680" sId="1" numFmtId="4">
    <oc r="Y86">
      <v>13.444000000000001</v>
    </oc>
    <nc r="Y86"/>
  </rcc>
  <rcc rId="4681" sId="1" numFmtId="4">
    <oc r="Y87">
      <v>37.57</v>
    </oc>
    <nc r="Y87"/>
  </rcc>
  <rcc rId="4682" sId="1" numFmtId="4">
    <oc r="Y88">
      <v>16.399999999999999</v>
    </oc>
    <nc r="Y88"/>
  </rcc>
  <rcc rId="4683" sId="1" numFmtId="4">
    <oc r="Y89">
      <v>14.191000000000001</v>
    </oc>
    <nc r="Y89"/>
  </rcc>
  <rcc rId="4684" sId="1" numFmtId="4">
    <oc r="Y90">
      <v>5.3</v>
    </oc>
    <nc r="Y90"/>
  </rcc>
  <rcc rId="4685" sId="1" numFmtId="4">
    <oc r="Y91">
      <v>35.76</v>
    </oc>
    <nc r="Y91"/>
  </rcc>
  <rcc rId="4686" sId="1" numFmtId="4">
    <oc r="Y92">
      <v>7.65</v>
    </oc>
    <nc r="Y92"/>
  </rcc>
  <rcc rId="4687" sId="1" numFmtId="4">
    <oc r="Y93">
      <v>25.43</v>
    </oc>
    <nc r="Y93"/>
  </rcc>
  <rcc rId="4688" sId="1" numFmtId="4">
    <oc r="Y94">
      <v>13</v>
    </oc>
    <nc r="Y94"/>
  </rcc>
  <rcc rId="4689" sId="1" numFmtId="4">
    <oc r="Y95">
      <v>27.3</v>
    </oc>
    <nc r="Y95"/>
  </rcc>
  <rcc rId="4690" sId="1" numFmtId="4">
    <oc r="Y96">
      <v>5.375</v>
    </oc>
    <nc r="Y96"/>
  </rcc>
  <rcc rId="4691" sId="1" numFmtId="4">
    <oc r="Y97">
      <v>30.704999999999998</v>
    </oc>
    <nc r="Y97"/>
  </rcc>
  <rcc rId="4692" sId="1" numFmtId="4">
    <oc r="Y98">
      <v>9.6880000000000006</v>
    </oc>
    <nc r="Y98"/>
  </rcc>
  <rcc rId="4693" sId="1" numFmtId="4">
    <oc r="Y99">
      <v>49.076999999999998</v>
    </oc>
    <nc r="Y99"/>
  </rcc>
  <rcc rId="4694" sId="1" numFmtId="4">
    <oc r="Y100">
      <v>21.5</v>
    </oc>
    <nc r="Y100"/>
  </rcc>
  <rcc rId="4695" sId="1" numFmtId="4">
    <oc r="Y101">
      <v>31.18</v>
    </oc>
    <nc r="Y101"/>
  </rcc>
  <rcc rId="4696" sId="1" numFmtId="4">
    <oc r="Y102">
      <v>13.05</v>
    </oc>
    <nc r="Y102"/>
  </rcc>
  <rcc rId="4697" sId="1" numFmtId="4">
    <oc r="Y103">
      <v>32.65</v>
    </oc>
    <nc r="Y103"/>
  </rcc>
  <rcc rId="4698" sId="1" numFmtId="4">
    <oc r="Y104">
      <v>4.45</v>
    </oc>
    <nc r="Y104"/>
  </rcc>
  <rcc rId="4699" sId="1" numFmtId="4">
    <oc r="Y105">
      <v>11.53</v>
    </oc>
    <nc r="Y105"/>
  </rcc>
  <rcc rId="4700" sId="1" numFmtId="4">
    <oc r="Y106">
      <v>2</v>
    </oc>
    <nc r="Y106"/>
  </rcc>
  <rcc rId="4701" sId="1" numFmtId="4">
    <oc r="Y107">
      <v>8.6</v>
    </oc>
    <nc r="Y107"/>
  </rcc>
  <rcc rId="4702" sId="1" numFmtId="4">
    <oc r="Y108">
      <v>4.99</v>
    </oc>
    <nc r="Y108"/>
  </rcc>
  <rcc rId="4703" sId="1" numFmtId="4">
    <oc r="Y109">
      <v>12</v>
    </oc>
    <nc r="Y109"/>
  </rcc>
  <rcc rId="4704" sId="1" numFmtId="4">
    <oc r="Y110">
      <v>10.8</v>
    </oc>
    <nc r="Y110"/>
  </rcc>
  <rcc rId="4705" sId="1" numFmtId="4">
    <oc r="Y111">
      <v>23.95</v>
    </oc>
    <nc r="Y111"/>
  </rcc>
  <rcc rId="4706" sId="1" numFmtId="4">
    <oc r="Y112">
      <v>4.8879999999999999</v>
    </oc>
    <nc r="Y112"/>
  </rcc>
  <rcc rId="4707" sId="1" numFmtId="4">
    <oc r="Y113">
      <v>37.857999999999997</v>
    </oc>
    <nc r="Y113"/>
  </rcc>
  <rcc rId="4708" sId="1" numFmtId="4">
    <oc r="Y114">
      <v>17.850000000000001</v>
    </oc>
    <nc r="Y114"/>
  </rcc>
  <rcc rId="4709" sId="1" numFmtId="4">
    <oc r="Y115">
      <v>50.728999999999999</v>
    </oc>
    <nc r="Y115"/>
  </rcc>
  <rcc rId="4710" sId="1" numFmtId="4">
    <oc r="Y116">
      <v>15.218999999999999</v>
    </oc>
    <nc r="Y116"/>
  </rcc>
  <rcc rId="4711" sId="1" numFmtId="4">
    <oc r="Y117">
      <v>54.213000000000001</v>
    </oc>
    <nc r="Y117"/>
  </rcc>
  <rcc rId="4712" sId="1" numFmtId="4">
    <oc r="Y118">
      <v>26.45</v>
    </oc>
    <nc r="Y118"/>
  </rcc>
  <rcc rId="4713" sId="1" numFmtId="4">
    <oc r="Y119">
      <v>55.71</v>
    </oc>
    <nc r="Y119"/>
  </rcc>
  <rcc rId="4714" sId="1" numFmtId="4">
    <oc r="Y120">
      <v>14.91</v>
    </oc>
    <nc r="Y120"/>
  </rcc>
  <rcc rId="4715" sId="1" numFmtId="4">
    <oc r="Y121">
      <v>58.713999999999999</v>
    </oc>
    <nc r="Y121"/>
  </rcc>
  <rcc rId="4716" sId="1" numFmtId="4">
    <oc r="Y122">
      <v>12.025</v>
    </oc>
    <nc r="Y122"/>
  </rcc>
  <rcc rId="4717" sId="1" numFmtId="4">
    <oc r="Y123">
      <v>46.018000000000001</v>
    </oc>
    <nc r="Y123"/>
  </rcc>
  <rcc rId="4718" sId="1" numFmtId="4">
    <oc r="Y124">
      <v>28.85</v>
    </oc>
    <nc r="Y124"/>
  </rcc>
  <rcc rId="4719" sId="1" numFmtId="4">
    <oc r="Y125">
      <v>41.65</v>
    </oc>
    <nc r="Y125"/>
  </rcc>
  <rcc rId="4720" sId="1" numFmtId="4">
    <oc r="Y126">
      <v>17.63</v>
    </oc>
    <nc r="Y126"/>
  </rcc>
  <rcc rId="4721" sId="1" numFmtId="4">
    <oc r="Y127">
      <v>36.71</v>
    </oc>
    <nc r="Y127"/>
  </rcc>
  <rcc rId="4722" sId="1" numFmtId="4">
    <oc r="Y128">
      <v>7.7750000000000004</v>
    </oc>
    <nc r="Y128"/>
  </rcc>
  <rcc rId="4723" sId="1" numFmtId="4">
    <oc r="Y129">
      <v>24.738</v>
    </oc>
    <nc r="Y129"/>
  </rcc>
  <rcc rId="4724" sId="1" numFmtId="4">
    <oc r="Y130">
      <v>7.4</v>
    </oc>
    <nc r="Y130"/>
  </rcc>
  <rcc rId="4725" sId="1" numFmtId="4">
    <oc r="Y131">
      <v>18.736999999999998</v>
    </oc>
    <nc r="Y131"/>
  </rcc>
  <rcc rId="4726" sId="1" numFmtId="4">
    <oc r="Y132">
      <v>8.125</v>
    </oc>
    <nc r="Y132"/>
  </rcc>
  <rcc rId="4727" sId="1" numFmtId="4">
    <oc r="Y133">
      <v>9.4420000000000002</v>
    </oc>
    <nc r="Y133"/>
  </rcc>
  <rcc rId="4728" sId="1" numFmtId="4">
    <oc r="Y134">
      <v>1.45</v>
    </oc>
    <nc r="Y134"/>
  </rcc>
  <rcc rId="4729" sId="1" numFmtId="4">
    <oc r="Y135">
      <v>26.82</v>
    </oc>
    <nc r="Y135"/>
  </rcc>
  <rcc rId="4730" sId="1" numFmtId="4">
    <oc r="Y136">
      <v>1</v>
    </oc>
    <nc r="Y136"/>
  </rcc>
  <rcc rId="4731" sId="1" numFmtId="4">
    <oc r="Y137">
      <v>22.274000000000001</v>
    </oc>
    <nc r="Y137"/>
  </rcc>
  <rcc rId="4732" sId="1" numFmtId="4">
    <oc r="Y138">
      <v>2.875</v>
    </oc>
    <nc r="Y138"/>
  </rcc>
  <rcc rId="4733" sId="1" numFmtId="4">
    <oc r="Y139">
      <v>28.773</v>
    </oc>
    <nc r="Y139"/>
  </rcc>
  <rcc rId="4734" sId="1" numFmtId="4">
    <oc r="Y140">
      <v>5.6059999999999999</v>
    </oc>
    <nc r="Y140"/>
  </rcc>
  <rcc rId="4735" sId="1" numFmtId="4">
    <oc r="Y141">
      <v>22.472999999999999</v>
    </oc>
    <nc r="Y141"/>
  </rcc>
  <rcc rId="4736" sId="1" numFmtId="4">
    <oc r="Y142">
      <v>4.1150000000000002</v>
    </oc>
    <nc r="Y142"/>
  </rcc>
  <rcc rId="4737" sId="1" numFmtId="4">
    <oc r="Y143">
      <v>19.25</v>
    </oc>
    <nc r="Y143"/>
  </rcc>
  <rcc rId="4738" sId="1" numFmtId="4">
    <oc r="Y144">
      <v>5.65</v>
    </oc>
    <nc r="Y144"/>
  </rcc>
  <rcc rId="4739" sId="1" numFmtId="4">
    <oc r="Y145">
      <v>10</v>
    </oc>
    <nc r="Y145"/>
  </rcc>
  <rcc rId="4740" sId="1" numFmtId="4">
    <oc r="Y146">
      <v>5.9050000000000002</v>
    </oc>
    <nc r="Y146"/>
  </rcc>
  <rcc rId="4741" sId="1">
    <oc r="X2" t="inlineStr">
      <is>
        <t>změna tar. 1.2021</t>
      </is>
    </oc>
    <nc r="X2" t="inlineStr">
      <is>
        <t>změna tar. 1.2021????</t>
      </is>
    </nc>
  </rcc>
  <rcc rId="4742" sId="1">
    <oc r="Y2" t="inlineStr">
      <is>
        <t>zaměstnanci, prům.  platy 2021 v Kč</t>
      </is>
    </oc>
    <nc r="Y2" t="inlineStr">
      <is>
        <t>zaměstnanci, prům.  platy 2022 v Kč</t>
      </is>
    </nc>
  </rcc>
  <rcc rId="4743" sId="1">
    <oc r="AC3" t="inlineStr">
      <is>
        <r>
          <rPr>
            <b/>
            <sz val="9"/>
            <rFont val="Times New Roman CE"/>
            <charset val="238"/>
          </rPr>
          <t xml:space="preserve">oček. platy </t>
        </r>
        <r>
          <rPr>
            <sz val="9"/>
            <rFont val="Times New Roman CE"/>
            <charset val="238"/>
          </rPr>
          <t>objem</t>
        </r>
        <r>
          <rPr>
            <sz val="9"/>
            <rFont val="Times New Roman CE"/>
            <family val="1"/>
            <charset val="238"/>
          </rPr>
          <t xml:space="preserve">
</t>
        </r>
        <r>
          <rPr>
            <b/>
            <sz val="9"/>
            <rFont val="Times New Roman CE"/>
            <charset val="238"/>
          </rPr>
          <t>2021</t>
        </r>
        <r>
          <rPr>
            <sz val="9"/>
            <rFont val="Times New Roman CE"/>
            <family val="1"/>
            <charset val="238"/>
          </rPr>
          <t xml:space="preserve"> tis.Kč</t>
        </r>
      </is>
    </oc>
    <nc r="AC3" t="inlineStr">
      <is>
        <r>
          <rPr>
            <b/>
            <sz val="9"/>
            <rFont val="Times New Roman CE"/>
            <charset val="238"/>
          </rPr>
          <t xml:space="preserve">oček. platy </t>
        </r>
        <r>
          <rPr>
            <sz val="9"/>
            <rFont val="Times New Roman CE"/>
            <charset val="238"/>
          </rPr>
          <t>objem</t>
        </r>
        <r>
          <rPr>
            <sz val="9"/>
            <rFont val="Times New Roman CE"/>
            <family val="1"/>
            <charset val="238"/>
          </rPr>
          <t xml:space="preserve">
</t>
        </r>
        <r>
          <rPr>
            <b/>
            <sz val="9"/>
            <rFont val="Times New Roman CE"/>
            <charset val="238"/>
          </rPr>
          <t>2022</t>
        </r>
        <r>
          <rPr>
            <sz val="9"/>
            <rFont val="Times New Roman CE"/>
            <family val="1"/>
            <charset val="238"/>
          </rPr>
          <t xml:space="preserve"> tis.Kč</t>
        </r>
      </is>
    </nc>
  </rcc>
  <rcc rId="4744" sId="1">
    <oc r="AD3" t="inlineStr">
      <is>
        <t>návrh platy
norm. 2021
v tis. Kč</t>
      </is>
    </oc>
    <nc r="AD3" t="inlineStr">
      <is>
        <t>návrh platy
norm. 2022
v tis. Kč</t>
      </is>
    </nc>
  </rcc>
  <rcc rId="4745" sId="1" numFmtId="4">
    <oc r="AD5">
      <v>27606.043000000001</v>
    </oc>
    <nc r="AD5"/>
  </rcc>
  <rcc rId="4746" sId="1" numFmtId="4">
    <oc r="AD6">
      <v>3508.4059999999999</v>
    </oc>
    <nc r="AD6"/>
  </rcc>
  <rcc rId="4747" sId="1" numFmtId="4">
    <oc r="AD7">
      <v>33358.678</v>
    </oc>
    <nc r="AD7"/>
  </rcc>
  <rcc rId="4748" sId="1" numFmtId="4">
    <oc r="AD8">
      <v>5654.643</v>
    </oc>
    <nc r="AD8"/>
  </rcc>
  <rcc rId="4749" sId="1" numFmtId="4">
    <oc r="AD9">
      <v>18140.060000000001</v>
    </oc>
    <nc r="AD9"/>
  </rcc>
  <rcc rId="4750" sId="1" numFmtId="4">
    <oc r="AE9">
      <v>301.87299999999999</v>
    </oc>
    <nc r="AE9"/>
  </rcc>
  <rcc rId="4751" sId="1" numFmtId="4">
    <oc r="AD10">
      <v>3475.1729999999998</v>
    </oc>
    <nc r="AD10"/>
  </rcc>
  <rcc rId="4752" sId="1" numFmtId="4">
    <oc r="AD11">
      <v>29530.27</v>
    </oc>
    <nc r="AD11"/>
  </rcc>
  <rcc rId="4753" sId="1" numFmtId="4">
    <oc r="AE11">
      <v>68.040999999999997</v>
    </oc>
    <nc r="AE11"/>
  </rcc>
  <rcc rId="4754" sId="1" numFmtId="4">
    <oc r="AD12">
      <v>3867.9659999999999</v>
    </oc>
    <nc r="AD12"/>
  </rcc>
  <rcc rId="4755" sId="1" numFmtId="4">
    <oc r="AD13">
      <v>19221.125</v>
    </oc>
    <nc r="AD13"/>
  </rcc>
  <rcc rId="4756" sId="1" numFmtId="4">
    <oc r="AD14">
      <v>4984.99</v>
    </oc>
    <nc r="AD14"/>
  </rcc>
  <rcc rId="4757" sId="1" numFmtId="4">
    <oc r="AD15">
      <v>59353.010999999999</v>
    </oc>
    <nc r="AD15"/>
  </rcc>
  <rcc rId="4758" sId="1" numFmtId="4">
    <oc r="AE15">
      <v>1662.171</v>
    </oc>
    <nc r="AE15"/>
  </rcc>
  <rcc rId="4759" sId="1" numFmtId="4">
    <oc r="AD16">
      <v>13464.226000000001</v>
    </oc>
    <nc r="AD16"/>
  </rcc>
  <rcc rId="4760" sId="1" numFmtId="4">
    <oc r="AD17">
      <v>45671.578999999998</v>
    </oc>
    <nc r="AD17"/>
  </rcc>
  <rcc rId="4761" sId="1" numFmtId="4">
    <oc r="AD19">
      <v>23379.203000000001</v>
    </oc>
    <nc r="AD19"/>
  </rcc>
  <rcc rId="4762" sId="1" numFmtId="4">
    <oc r="AD20">
      <v>4822.4250000000002</v>
    </oc>
    <nc r="AD20"/>
  </rcc>
  <rcc rId="4763" sId="1" numFmtId="4">
    <oc r="AD21">
      <v>26845.893</v>
    </oc>
    <nc r="AD21"/>
  </rcc>
  <rcc rId="4764" sId="1" numFmtId="4">
    <oc r="AD22">
      <v>4495.7520000000004</v>
    </oc>
    <nc r="AD22"/>
  </rcc>
  <rcc rId="4765" sId="1" numFmtId="4">
    <oc r="AD23">
      <v>53157.171000000002</v>
    </oc>
    <nc r="AD23"/>
  </rcc>
  <rcc rId="4766" sId="1" numFmtId="4">
    <oc r="AD24">
      <v>10739.578</v>
    </oc>
    <nc r="AD24"/>
  </rcc>
  <rcc rId="4767" sId="1" numFmtId="4">
    <oc r="AD25">
      <v>38092.239999999998</v>
    </oc>
    <nc r="AD25"/>
  </rcc>
  <rcc rId="4768" sId="1" numFmtId="4">
    <oc r="AD27">
      <v>50709.167000000001</v>
    </oc>
    <nc r="AD27"/>
  </rcc>
  <rcc rId="4769" sId="1" numFmtId="4">
    <oc r="AD28">
      <v>8896.6290000000008</v>
    </oc>
    <nc r="AD28"/>
  </rcc>
  <rcc rId="4770" sId="1" numFmtId="4">
    <oc r="AD29">
      <v>27081.628000000001</v>
    </oc>
    <nc r="AD29"/>
  </rcc>
  <rcc rId="4771" sId="1" numFmtId="4">
    <oc r="AD30">
      <v>4410.5410000000002</v>
    </oc>
    <nc r="AD30"/>
  </rcc>
  <rcc rId="4772" sId="1" numFmtId="4">
    <oc r="AD31">
      <v>46873.553</v>
    </oc>
    <nc r="AD31"/>
  </rcc>
  <rcc rId="4773" sId="1" numFmtId="4">
    <oc r="AD33">
      <v>86507.464000000007</v>
    </oc>
    <nc r="AD33"/>
  </rcc>
  <rcc rId="4774" sId="1" numFmtId="4">
    <oc r="AE33">
      <v>3098.1350000000002</v>
    </oc>
    <nc r="AE33"/>
  </rcc>
  <rcc rId="4775" sId="1" numFmtId="4">
    <oc r="AD35">
      <v>4080.34</v>
    </oc>
    <nc r="AD35"/>
  </rcc>
  <rcc rId="4776" sId="1" numFmtId="4">
    <oc r="AD36">
      <v>846.89300000000003</v>
    </oc>
    <nc r="AD36"/>
  </rcc>
  <rcc rId="4777" sId="1" numFmtId="4">
    <oc r="AD37">
      <v>8197.732</v>
    </oc>
    <nc r="AD37"/>
  </rcc>
  <rcc rId="4778" sId="1" numFmtId="4">
    <oc r="AD39">
      <v>32487.019</v>
    </oc>
    <nc r="AD39"/>
  </rcc>
  <rcc rId="4779" sId="1" numFmtId="4">
    <oc r="AD40">
      <v>5259.8440000000001</v>
    </oc>
    <nc r="AD40"/>
  </rcc>
  <rcc rId="4780" sId="1" numFmtId="4">
    <oc r="AD41">
      <v>11320.694</v>
    </oc>
    <nc r="AD41"/>
  </rcc>
  <rcc rId="4781" sId="1" numFmtId="4">
    <oc r="AD42">
      <v>3480.57</v>
    </oc>
    <nc r="AD42"/>
  </rcc>
  <rcc rId="4782" sId="1" numFmtId="4">
    <oc r="AD43">
      <v>21641.32</v>
    </oc>
    <nc r="AD43"/>
  </rcc>
  <rcc rId="4783" sId="1" numFmtId="4">
    <oc r="AD45">
      <v>6879.6620000000003</v>
    </oc>
    <nc r="AD45"/>
  </rcc>
  <rcc rId="4784" sId="1" numFmtId="4">
    <oc r="AD47">
      <v>23385.606000000003</v>
    </oc>
    <nc r="AD47"/>
  </rcc>
  <rcc rId="4785" sId="1" numFmtId="4">
    <oc r="AD49">
      <v>39067.936999999998</v>
    </oc>
    <nc r="AD49"/>
  </rcc>
  <rcc rId="4786" sId="1" numFmtId="4">
    <oc r="AE49">
      <v>309.43299999999999</v>
    </oc>
    <nc r="AE49"/>
  </rcc>
  <rcc rId="4787" sId="1" numFmtId="4">
    <oc r="AD51">
      <v>29269.929000000004</v>
    </oc>
    <nc r="AD51"/>
  </rcc>
  <rcc rId="4788" sId="1" numFmtId="4">
    <oc r="AD53">
      <v>20149.286999999997</v>
    </oc>
    <nc r="AD53"/>
  </rcc>
  <rcc rId="4789" sId="1" numFmtId="4">
    <oc r="AD55">
      <v>17522.288</v>
    </oc>
    <nc r="AD55"/>
  </rcc>
  <rcc rId="4790" sId="1" numFmtId="4">
    <oc r="AD57">
      <v>14527.975</v>
    </oc>
    <nc r="AD57"/>
  </rcc>
  <rcc rId="4791" sId="1" numFmtId="4">
    <oc r="AE57">
      <v>1.89</v>
    </oc>
    <nc r="AE57"/>
  </rcc>
  <rcc rId="4792" sId="1" numFmtId="4">
    <oc r="AD59">
      <v>24743.208999999999</v>
    </oc>
    <nc r="AD59"/>
  </rcc>
  <rcc rId="4793" sId="1" numFmtId="4">
    <oc r="AD61">
      <v>25190.089999999997</v>
    </oc>
    <nc r="AD61"/>
  </rcc>
  <rcc rId="4794" sId="1" numFmtId="4">
    <oc r="AD63">
      <v>33604.468999999997</v>
    </oc>
    <nc r="AD63"/>
  </rcc>
  <rcc rId="4795" sId="1" numFmtId="4">
    <oc r="AE63">
      <v>254.67599999999999</v>
    </oc>
    <nc r="AE63"/>
  </rcc>
  <rcc rId="4796" sId="1" numFmtId="4">
    <oc r="AD65">
      <v>17429.423000000003</v>
    </oc>
    <nc r="AD65"/>
  </rcc>
  <rcc rId="4797" sId="1" numFmtId="4">
    <oc r="AE65">
      <v>169.80099999999999</v>
    </oc>
    <nc r="AE65"/>
  </rcc>
  <rcc rId="4798" sId="1" numFmtId="4">
    <oc r="AD67">
      <v>14872.976000000001</v>
    </oc>
    <nc r="AD67"/>
  </rcc>
  <rcc rId="4799" sId="1" numFmtId="4">
    <oc r="AD69">
      <v>16761.523000000001</v>
    </oc>
    <nc r="AD69"/>
  </rcc>
  <rcc rId="4800" sId="1" numFmtId="4">
    <oc r="AE69">
      <v>1.89</v>
    </oc>
    <nc r="AE69"/>
  </rcc>
  <rcc rId="4801" sId="1" numFmtId="4">
    <oc r="AD70">
      <v>2630.7220000000002</v>
    </oc>
    <nc r="AD70"/>
  </rcc>
  <rcc rId="4802" sId="1" numFmtId="4">
    <oc r="AD71">
      <v>16897.814999999999</v>
    </oc>
    <nc r="AD71"/>
  </rcc>
  <rcc rId="4803" sId="1" numFmtId="4">
    <oc r="AD72">
      <v>2650.7220000000002</v>
    </oc>
    <nc r="AD72"/>
  </rcc>
  <rcc rId="4804" sId="1" numFmtId="4">
    <oc r="AD73">
      <v>34214.487000000001</v>
    </oc>
    <nc r="AD73"/>
  </rcc>
  <rcc rId="4805" sId="1" numFmtId="4">
    <oc r="AD74">
      <v>4427.8270000000002</v>
    </oc>
    <nc r="AD74"/>
  </rcc>
  <rcc rId="4806" sId="1" numFmtId="4">
    <oc r="AD75">
      <v>24037.895</v>
    </oc>
    <nc r="AD75"/>
  </rcc>
  <rcc rId="4807" sId="1" numFmtId="4">
    <oc r="AD76">
      <v>6354.9949999999999</v>
    </oc>
    <nc r="AD76"/>
  </rcc>
  <rcc rId="4808" sId="1" numFmtId="4">
    <oc r="AD77">
      <v>19109.434000000001</v>
    </oc>
    <nc r="AD77"/>
  </rcc>
  <rcc rId="4809" sId="1" numFmtId="4">
    <oc r="AD78">
      <v>4140.4179999999997</v>
    </oc>
    <nc r="AD78"/>
  </rcc>
  <rcc rId="4810" sId="1" numFmtId="4">
    <oc r="AD79">
      <v>44040.163</v>
    </oc>
    <nc r="AD79"/>
  </rcc>
  <rcc rId="4811" sId="1" numFmtId="4">
    <oc r="AE79">
      <v>69.930999999999997</v>
    </oc>
    <nc r="AE79"/>
  </rcc>
  <rcc rId="4812" sId="1" numFmtId="4">
    <oc r="AD80">
      <v>8824.2720000000008</v>
    </oc>
    <nc r="AD80"/>
  </rcc>
  <rcc rId="4813" sId="1" numFmtId="4">
    <oc r="AD81">
      <v>47455.148000000001</v>
    </oc>
    <nc r="AD81"/>
  </rcc>
  <rcc rId="4814" sId="1" numFmtId="4">
    <oc r="AE81">
      <v>2575.3420000000001</v>
    </oc>
    <nc r="AE81"/>
  </rcc>
  <rcc rId="4815" sId="1" numFmtId="4">
    <oc r="AD82">
      <v>10169.630999999999</v>
    </oc>
    <nc r="AD82"/>
  </rcc>
  <rcc rId="4816" sId="1" numFmtId="4">
    <oc r="AD83">
      <v>16964.376</v>
    </oc>
    <nc r="AD83"/>
  </rcc>
  <rcc rId="4817" sId="1" numFmtId="4">
    <oc r="AD84">
      <v>2397.7260000000001</v>
    </oc>
    <nc r="AD84"/>
  </rcc>
  <rcc rId="4818" sId="1" numFmtId="4">
    <oc r="AD85">
      <v>16098.385</v>
    </oc>
    <nc r="AD85"/>
  </rcc>
  <rcc rId="4819" sId="1" numFmtId="4">
    <oc r="AD86">
      <v>4241.9250000000002</v>
    </oc>
    <nc r="AD86"/>
  </rcc>
  <rcc rId="4820" sId="1" numFmtId="4">
    <oc r="AD87">
      <v>17186.014999999999</v>
    </oc>
    <nc r="AD87"/>
  </rcc>
  <rcc rId="4821" sId="1" numFmtId="4">
    <oc r="AD88">
      <v>5360.0110000000004</v>
    </oc>
    <nc r="AD88"/>
  </rcc>
  <rcc rId="4822" sId="1" numFmtId="4">
    <oc r="AD89">
      <v>7649.9470000000001</v>
    </oc>
    <nc r="AD89"/>
  </rcc>
  <rcc rId="4823" sId="1" numFmtId="4">
    <oc r="AD90">
      <v>1648.402</v>
    </oc>
    <nc r="AD90"/>
  </rcc>
  <rcc rId="4824" sId="1" numFmtId="4">
    <oc r="AD91">
      <v>25719.674999999996</v>
    </oc>
    <nc r="AD91"/>
  </rcc>
  <rcc rId="4825" sId="1" numFmtId="4">
    <oc r="AE91">
      <v>68.040999999999997</v>
    </oc>
    <nc r="AE91"/>
  </rcc>
  <rcc rId="4826" sId="1" numFmtId="4">
    <oc r="AD93">
      <v>22206.029000000002</v>
    </oc>
    <nc r="AD93"/>
  </rcc>
  <rcc rId="4827" sId="1" numFmtId="4">
    <oc r="AD95">
      <v>18154.584999999999</v>
    </oc>
    <nc r="AD95"/>
  </rcc>
  <rcc rId="4828" sId="1" numFmtId="4">
    <oc r="AE95">
      <v>681.09500000000003</v>
    </oc>
    <nc r="AE95"/>
  </rcc>
  <rcc rId="4829" sId="1" numFmtId="4">
    <oc r="AD97">
      <v>23943.636999999999</v>
    </oc>
    <nc r="AD97"/>
  </rcc>
  <rcc rId="4830" sId="1" numFmtId="4">
    <oc r="AE97">
      <v>58.59</v>
    </oc>
    <nc r="AE97"/>
  </rcc>
  <rcc rId="4831" sId="1" numFmtId="4">
    <oc r="AD99">
      <v>31853.328999999998</v>
    </oc>
    <nc r="AD99"/>
  </rcc>
  <rcc rId="4832" sId="1" numFmtId="4">
    <oc r="AD101">
      <v>23192.351999999999</v>
    </oc>
    <nc r="AD101"/>
  </rcc>
  <rcc rId="4833" sId="1" numFmtId="4">
    <oc r="AD103">
      <v>19005.576000000001</v>
    </oc>
    <nc r="AD103"/>
  </rcc>
  <rcc rId="4834" sId="1" numFmtId="4">
    <oc r="AD105">
      <v>6373.2510000000011</v>
    </oc>
    <nc r="AD105"/>
  </rcc>
  <rcc rId="4835" sId="1" numFmtId="4">
    <oc r="AD107">
      <v>6050.7390000000005</v>
    </oc>
    <nc r="AD107"/>
  </rcc>
  <rcc rId="4836" sId="1" numFmtId="4">
    <oc r="AD109">
      <v>10105.784</v>
    </oc>
    <nc r="AD109"/>
  </rcc>
  <rcc rId="4837" sId="1" numFmtId="4">
    <oc r="AD111">
      <v>16685.162</v>
    </oc>
    <nc r="AD111"/>
  </rcc>
  <rcc rId="4838" sId="1" numFmtId="4">
    <oc r="AE111">
      <v>1.89</v>
    </oc>
    <nc r="AE111"/>
  </rcc>
  <rcc rId="4839" sId="1" numFmtId="4">
    <oc r="AD113">
      <v>31696.627</v>
    </oc>
    <nc r="AD113"/>
  </rcc>
  <rcc rId="4840" sId="1" numFmtId="4">
    <oc r="AE113">
      <v>5.67</v>
    </oc>
    <nc r="AE113"/>
  </rcc>
  <rcc rId="4841" sId="1" numFmtId="4">
    <oc r="AD115">
      <v>33750.777999999998</v>
    </oc>
    <nc r="AD115"/>
  </rcc>
  <rcc rId="4842" sId="1" numFmtId="4">
    <oc r="AE115">
      <v>603.74599999999998</v>
    </oc>
    <nc r="AE115"/>
  </rcc>
  <rcc rId="4843" sId="1" numFmtId="4">
    <oc r="AD117">
      <v>40570.414000000004</v>
    </oc>
    <nc r="AD117"/>
  </rcc>
  <rcc rId="4844" sId="1" numFmtId="4">
    <oc r="AE117">
      <v>303.76299999999998</v>
    </oc>
    <nc r="AE117"/>
  </rcc>
  <rcc rId="4845" sId="1" numFmtId="4">
    <oc r="AD119">
      <v>39322.107000000004</v>
    </oc>
    <nc r="AD119"/>
  </rcc>
  <rcc rId="4846" sId="1" numFmtId="4">
    <oc r="AE119">
      <v>3.78</v>
    </oc>
    <nc r="AE119"/>
  </rcc>
  <rcc rId="4847" sId="1" numFmtId="4">
    <oc r="AD121">
      <v>44546.932999999997</v>
    </oc>
    <nc r="AD121"/>
  </rcc>
  <rcc rId="4848" sId="1">
    <oc r="AE121">
      <f>141.752+62.371</f>
    </oc>
    <nc r="AE121"/>
  </rcc>
  <rcc rId="4849" sId="1" numFmtId="4">
    <oc r="AD123">
      <v>38482.379000000001</v>
    </oc>
    <nc r="AD123"/>
  </rcc>
  <rcc rId="4850" sId="1" numFmtId="4">
    <oc r="AD125">
      <v>27681.786999999997</v>
    </oc>
    <nc r="AD125"/>
  </rcc>
  <rcc rId="4851" sId="1" numFmtId="4">
    <oc r="AE125">
      <v>3.78</v>
    </oc>
    <nc r="AE125"/>
  </rcc>
  <rcc rId="4852" sId="1" numFmtId="4">
    <oc r="AD127">
      <v>19644.069</v>
    </oc>
    <nc r="AD127"/>
  </rcc>
  <rcc rId="4853" sId="1" numFmtId="4">
    <oc r="AE127">
      <v>811.27700000000004</v>
    </oc>
    <nc r="AE127"/>
  </rcc>
  <rcc rId="4854" sId="1" numFmtId="4">
    <oc r="AD129">
      <v>14435.772999999999</v>
    </oc>
    <nc r="AD129"/>
  </rcc>
  <rcc rId="4855" sId="1" numFmtId="4">
    <oc r="AD131">
      <v>11281.487999999999</v>
    </oc>
    <nc r="AD131"/>
  </rcc>
  <rcc rId="4856" sId="1" numFmtId="4">
    <oc r="AE131">
      <v>84.900999999999996</v>
    </oc>
    <nc r="AE131"/>
  </rcc>
  <rcc rId="4857" sId="1" numFmtId="4">
    <oc r="AD133">
      <v>6345.0549999999994</v>
    </oc>
    <nc r="AD133"/>
  </rcc>
  <rcc rId="4858" sId="1" numFmtId="4">
    <oc r="AD135">
      <v>17627.168999999998</v>
    </oc>
    <nc r="AD135"/>
  </rcc>
  <rcc rId="4859" sId="1" numFmtId="4">
    <oc r="AD137">
      <v>12832.225000000002</v>
    </oc>
    <nc r="AD137"/>
  </rcc>
  <rcc rId="4860" sId="1" numFmtId="4">
    <oc r="AD139">
      <v>16143.205000000004</v>
    </oc>
    <nc r="AD139"/>
  </rcc>
  <rcc rId="4861" sId="1" numFmtId="4">
    <oc r="AD141">
      <v>13066.169</v>
    </oc>
    <nc r="AD141"/>
  </rcc>
  <rcc rId="4862" sId="1" numFmtId="4">
    <oc r="AE141">
      <v>453.601</v>
    </oc>
    <nc r="AE141"/>
  </rcc>
  <rcc rId="4863" sId="1" numFmtId="4">
    <oc r="AD143">
      <v>13058.408000000001</v>
    </oc>
    <nc r="AD143"/>
  </rcc>
  <rcc rId="4864" sId="1" numFmtId="4">
    <oc r="AD145">
      <v>7625.6319999999996</v>
    </oc>
    <nc r="AD145"/>
  </rcc>
  <rcc rId="4865" sId="1">
    <oc r="AE3" t="inlineStr">
      <is>
        <t>Saldo podp. opatření 
1.-2.2021</t>
      </is>
    </oc>
    <nc r="AE3" t="inlineStr">
      <is>
        <t>Saldo podp. opatření 
1.-2.2022</t>
      </is>
    </nc>
  </rcc>
  <rcc rId="4866" sId="1">
    <oc r="AF3" t="inlineStr">
      <is>
        <t>návrh -oček. 21
tis. Kč</t>
      </is>
    </oc>
    <nc r="AF3" t="inlineStr">
      <is>
        <t>návrh -oček. 22
tis. Kč</t>
      </is>
    </nc>
  </rcc>
  <rcc rId="4867" sId="1">
    <oc r="AI1" t="inlineStr">
      <is>
        <t>3/2021</t>
      </is>
    </oc>
    <nc r="AI1" t="inlineStr">
      <is>
        <t>3/2022</t>
      </is>
    </nc>
  </rcc>
  <rcc rId="4868" sId="1" odxf="1" dxf="1" numFmtId="4">
    <oc r="AI65">
      <v>28.45</v>
    </oc>
    <nc r="AI65">
      <f>Y65</f>
    </nc>
    <odxf>
      <fill>
        <patternFill patternType="solid">
          <bgColor rgb="FFFFFF00"/>
        </patternFill>
      </fill>
    </odxf>
    <ndxf>
      <fill>
        <patternFill patternType="none">
          <bgColor indexed="65"/>
        </patternFill>
      </fill>
    </ndxf>
  </rcc>
  <rcc rId="4869" sId="1" odxf="1" dxf="1">
    <oc r="AI66">
      <f>Y66</f>
    </oc>
    <nc r="AI66">
      <f>Y66</f>
    </nc>
    <odxf>
      <fill>
        <patternFill patternType="solid">
          <bgColor rgb="FFFFFF00"/>
        </patternFill>
      </fill>
    </odxf>
    <ndxf>
      <fill>
        <patternFill patternType="none">
          <bgColor indexed="65"/>
        </patternFill>
      </fill>
    </ndxf>
  </rcc>
  <rcc rId="4870" sId="1">
    <oc r="AI3" t="inlineStr">
      <is>
        <t>zaměstn.
objekt. 21
krok B</t>
      </is>
    </oc>
    <nc r="AI3" t="inlineStr">
      <is>
        <t>zaměstn.
objekt. 22
krok B</t>
      </is>
    </nc>
  </rcc>
  <rcc rId="4871" sId="1">
    <oc r="AJ3" t="inlineStr">
      <is>
        <t>návrh - oček. 21
krok B</t>
      </is>
    </oc>
    <nc r="AJ3" t="inlineStr">
      <is>
        <t>návrh - oček. 22
krok B</t>
      </is>
    </nc>
  </rcc>
  <rcc rId="4872" sId="1">
    <oc r="AK3" t="inlineStr">
      <is>
        <t>zm. nenár. sl.2020 Kč
krok B</t>
      </is>
    </oc>
    <nc r="AK3" t="inlineStr">
      <is>
        <t>zm. nenár. sl.2021 Kč
krok B</t>
      </is>
    </nc>
  </rcc>
  <rcc rId="4873" sId="1">
    <oc r="AL3" t="inlineStr">
      <is>
        <t>zm. nenár. sl. 2020 %
krok B</t>
      </is>
    </oc>
    <nc r="AL3" t="inlineStr">
      <is>
        <t>zm. nenár. sl. 2021 %
krok B</t>
      </is>
    </nc>
  </rcc>
  <rcc rId="4874" sId="1">
    <oc r="AM3" t="inlineStr">
      <is>
        <r>
          <t>platy roč. úpr. 2021</t>
        </r>
        <r>
          <rPr>
            <b/>
            <i/>
            <sz val="9"/>
            <rFont val="Times New Roman CE"/>
            <charset val="238"/>
          </rPr>
          <t xml:space="preserve">
v tis. Kč</t>
        </r>
      </is>
    </oc>
    <nc r="AM3" t="inlineStr">
      <is>
        <r>
          <t>platy roč. úpr. 2022</t>
        </r>
        <r>
          <rPr>
            <b/>
            <i/>
            <sz val="9"/>
            <rFont val="Times New Roman CE"/>
            <charset val="238"/>
          </rPr>
          <t xml:space="preserve">
v tis. Kč</t>
        </r>
      </is>
    </nc>
  </rcc>
  <rcc rId="4875" sId="1">
    <oc r="AQ3" t="inlineStr">
      <is>
        <t>nenár. sl. 21/20</t>
      </is>
    </oc>
    <nc r="AQ3" t="inlineStr">
      <is>
        <t>nenár. sl. 22/21</t>
      </is>
    </nc>
  </rcc>
  <rcc rId="4876" sId="1">
    <oc r="AR3" t="inlineStr">
      <is>
        <r>
          <t xml:space="preserve">platy 2021
roční obj. </t>
        </r>
        <r>
          <rPr>
            <b/>
            <sz val="9"/>
            <color rgb="FFFF0000"/>
            <rFont val="Times New Roman CE"/>
            <charset val="238"/>
          </rPr>
          <t>bez podp.op.</t>
        </r>
      </is>
    </oc>
    <nc r="AR3" t="inlineStr">
      <is>
        <r>
          <t xml:space="preserve">platy 2022
roční obj. </t>
        </r>
        <r>
          <rPr>
            <b/>
            <sz val="9"/>
            <color rgb="FFFF0000"/>
            <rFont val="Times New Roman CE"/>
            <charset val="238"/>
          </rPr>
          <t>bez podp.op.</t>
        </r>
      </is>
    </nc>
  </rcc>
  <rcc rId="4877" sId="1">
    <oc r="AS3" t="inlineStr">
      <is>
        <t>nenár. sl.
vyplacené v  r. 2020</t>
      </is>
    </oc>
    <nc r="AS3" t="inlineStr">
      <is>
        <t>nenár. sl.
vyplacené v  r. 2021</t>
      </is>
    </nc>
  </rcc>
  <rcc rId="4878" sId="1">
    <oc r="AV1" t="inlineStr">
      <is>
        <t>mzdové podklady 1/2021</t>
      </is>
    </oc>
    <nc r="AV1" t="inlineStr">
      <is>
        <t>mzdové podklady 1/2022</t>
      </is>
    </nc>
  </rcc>
  <rcc rId="4879" sId="1">
    <oc r="AV2" t="inlineStr">
      <is>
        <t>porovnání na požadavky org.- r. 2021</t>
      </is>
    </oc>
    <nc r="AV2" t="inlineStr">
      <is>
        <t>porovnání na požadavky org.- r. 2022</t>
      </is>
    </nc>
  </rcc>
  <rcc rId="4880" sId="1" numFmtId="4">
    <oc r="AV5">
      <v>20221.34</v>
    </oc>
    <nc r="AV5"/>
  </rcc>
  <rcc rId="4881" sId="1" numFmtId="4">
    <oc r="AW5">
      <v>1661.9449999999999</v>
    </oc>
    <nc r="AW5"/>
  </rcc>
  <rcc rId="4882" sId="1" numFmtId="4">
    <oc r="AV6">
      <v>2245.8240000000001</v>
    </oc>
    <nc r="AV6"/>
  </rcc>
  <rcc rId="4883" sId="1" numFmtId="4">
    <oc r="AW6">
      <v>184.52099999999999</v>
    </oc>
    <nc r="AW6"/>
  </rcc>
  <rcc rId="4884" sId="1" numFmtId="4">
    <oc r="AV7">
      <v>26459.387999999999</v>
    </oc>
    <nc r="AV7"/>
  </rcc>
  <rcc rId="4885" sId="1" numFmtId="4">
    <oc r="AW7">
      <v>1910.7739999999999</v>
    </oc>
    <nc r="AW7"/>
  </rcc>
  <rcc rId="4886" sId="1" numFmtId="4">
    <oc r="AV8">
      <v>3840</v>
    </oc>
    <nc r="AV8"/>
  </rcc>
  <rcc rId="4887" sId="1" numFmtId="4">
    <oc r="AW8">
      <v>312.35000000000002</v>
    </oc>
    <nc r="AW8"/>
  </rcc>
  <rcc rId="4888" sId="1" numFmtId="4">
    <oc r="AV9">
      <v>16810.473999999998</v>
    </oc>
    <nc r="AV9"/>
  </rcc>
  <rcc rId="4889" sId="1" numFmtId="4">
    <oc r="AW9">
      <v>1263.0999999999999</v>
    </oc>
    <nc r="AW9"/>
  </rcc>
  <rcc rId="4890" sId="1" numFmtId="4">
    <oc r="AV10">
      <v>2455.5239999999999</v>
    </oc>
    <nc r="AV10"/>
  </rcc>
  <rcc rId="4891" sId="1" numFmtId="4">
    <oc r="AW10">
      <v>193.327</v>
    </oc>
    <nc r="AW10"/>
  </rcc>
  <rcc rId="4892" sId="1" numFmtId="4">
    <oc r="AV11">
      <v>23039.004000000001</v>
    </oc>
    <nc r="AV11"/>
  </rcc>
  <rcc rId="4893" sId="1" numFmtId="4">
    <oc r="AW11">
      <v>1856.3489999999999</v>
    </oc>
    <nc r="AW11"/>
  </rcc>
  <rcc rId="4894" sId="1" numFmtId="4">
    <oc r="AV12">
      <v>2987.8560000000002</v>
    </oc>
    <nc r="AV12"/>
  </rcc>
  <rcc rId="4895" sId="1" numFmtId="4">
    <oc r="AW12">
      <v>236.38800000000001</v>
    </oc>
    <nc r="AW12"/>
  </rcc>
  <rcc rId="4896" sId="1" numFmtId="4">
    <oc r="AV13">
      <v>14344.8</v>
    </oc>
    <nc r="AV13"/>
  </rcc>
  <rcc rId="4897" sId="1" numFmtId="4">
    <oc r="AW13">
      <v>1152</v>
    </oc>
    <nc r="AW13"/>
  </rcc>
  <rcc rId="4898" sId="1" numFmtId="4">
    <oc r="AV14">
      <v>3537.6</v>
    </oc>
    <nc r="AV14"/>
  </rcc>
  <rcc rId="4899" sId="1" numFmtId="4">
    <oc r="AW14">
      <v>286.7</v>
    </oc>
    <nc r="AW14"/>
  </rcc>
  <rcc rId="4900" sId="1" numFmtId="4">
    <oc r="AV15">
      <v>50556.495999999999</v>
    </oc>
    <nc r="AV15"/>
  </rcc>
  <rcc rId="4901" sId="1" numFmtId="4">
    <oc r="AW15">
      <v>3978.9520000000002</v>
    </oc>
    <nc r="AW15"/>
  </rcc>
  <rcc rId="4902" sId="1" numFmtId="4">
    <oc r="AV16">
      <v>10233.892</v>
    </oc>
    <nc r="AV16"/>
  </rcc>
  <rcc rId="4903" sId="1" numFmtId="4">
    <oc r="AW16">
      <v>837.726</v>
    </oc>
    <nc r="AW16"/>
  </rcc>
  <rcc rId="4904" sId="1" numFmtId="4">
    <oc r="AV17">
      <v>28066.322</v>
    </oc>
    <nc r="AV17"/>
  </rcc>
  <rcc rId="4905" sId="1" numFmtId="4">
    <oc r="AW17">
      <v>2239.6889999999999</v>
    </oc>
    <nc r="AW17"/>
  </rcc>
  <rcc rId="4906" sId="1" numFmtId="4">
    <oc r="AV18">
      <v>7632.308</v>
    </oc>
    <nc r="AV18"/>
  </rcc>
  <rcc rId="4907" sId="1" numFmtId="4">
    <oc r="AW18">
      <v>604.16300000000001</v>
    </oc>
    <nc r="AW18"/>
  </rcc>
  <rcc rId="4908" sId="1" numFmtId="4">
    <oc r="AV19">
      <v>19901.39</v>
    </oc>
    <nc r="AV19"/>
  </rcc>
  <rcc rId="4909" sId="1" numFmtId="4">
    <oc r="AW19">
      <v>1563.587</v>
    </oc>
    <nc r="AW19"/>
  </rcc>
  <rcc rId="4910" sId="1" numFmtId="4">
    <oc r="AV20">
      <v>2838.768</v>
    </oc>
    <nc r="AV20"/>
  </rcc>
  <rcc rId="4911" sId="1" numFmtId="4">
    <oc r="AW20">
      <v>228.464</v>
    </oc>
    <nc r="AW20"/>
  </rcc>
  <rcc rId="4912" sId="1" numFmtId="4">
    <oc r="AV21">
      <v>20748.648000000001</v>
    </oc>
    <nc r="AV21"/>
  </rcc>
  <rcc rId="4913" sId="1" numFmtId="4">
    <oc r="AW21">
      <v>1681.3219999999999</v>
    </oc>
    <nc r="AW21"/>
  </rcc>
  <rcc rId="4914" sId="1" numFmtId="4">
    <oc r="AV22">
      <v>2862.3960000000002</v>
    </oc>
    <nc r="AV22"/>
  </rcc>
  <rcc rId="4915" sId="1" numFmtId="4">
    <oc r="AW22">
      <v>235.03299999999999</v>
    </oc>
    <nc r="AW22"/>
  </rcc>
  <rcc rId="4916" sId="1" numFmtId="4">
    <oc r="AV23">
      <v>38688</v>
    </oc>
    <nc r="AV23"/>
  </rcc>
  <rcc rId="4917" sId="1" numFmtId="4">
    <oc r="AW23">
      <v>3017</v>
    </oc>
    <nc r="AW23"/>
  </rcc>
  <rcc rId="4918" sId="1" numFmtId="4">
    <oc r="AV24">
      <v>7368</v>
    </oc>
    <nc r="AV24"/>
  </rcc>
  <rcc rId="4919" sId="1" numFmtId="4">
    <oc r="AW24">
      <v>598</v>
    </oc>
    <nc r="AW24"/>
  </rcc>
  <rcc rId="4920" sId="1" numFmtId="4">
    <oc r="AV25">
      <v>25768.52</v>
    </oc>
    <nc r="AV25"/>
  </rcc>
  <rcc rId="4921" sId="1" numFmtId="4">
    <oc r="AW25">
      <v>1946.92</v>
    </oc>
    <nc r="AW25"/>
  </rcc>
  <rcc rId="4922" sId="1" numFmtId="4">
    <oc r="AV26">
      <v>7069.08</v>
    </oc>
    <nc r="AV26"/>
  </rcc>
  <rcc rId="4923" sId="1" numFmtId="4">
    <oc r="AW26">
      <v>550.95000000000005</v>
    </oc>
    <nc r="AW26"/>
  </rcc>
  <rcc rId="4924" sId="1" numFmtId="4">
    <oc r="AV27">
      <v>41354.224000000002</v>
    </oc>
    <nc r="AV27"/>
  </rcc>
  <rcc rId="4925" sId="1" numFmtId="4">
    <oc r="AW27">
      <v>3314.2460000000001</v>
    </oc>
    <nc r="AW27"/>
  </rcc>
  <rcc rId="4926" sId="1" numFmtId="4">
    <oc r="AV28">
      <v>5165.88</v>
    </oc>
    <nc r="AV28"/>
  </rcc>
  <rcc rId="4927" sId="1" numFmtId="4">
    <oc r="AW28">
      <v>423.66</v>
    </oc>
    <nc r="AW28"/>
  </rcc>
  <rcc rId="4928" sId="1" numFmtId="4">
    <oc r="AV29">
      <v>23533.416000000001</v>
    </oc>
    <nc r="AV29"/>
  </rcc>
  <rcc rId="4929" sId="1" numFmtId="4">
    <oc r="AW29">
      <v>1807.7149999999999</v>
    </oc>
    <nc r="AW29"/>
  </rcc>
  <rcc rId="4930" sId="1" numFmtId="4">
    <oc r="AV30">
      <v>3608.556</v>
    </oc>
    <nc r="AV30"/>
  </rcc>
  <rcc rId="4931" sId="1" numFmtId="4">
    <oc r="AW30">
      <v>298.21300000000002</v>
    </oc>
    <nc r="AW30"/>
  </rcc>
  <rcc rId="4932" sId="1" numFmtId="4">
    <oc r="AV31">
      <v>36097.68</v>
    </oc>
    <nc r="AV31"/>
  </rcc>
  <rcc rId="4933" sId="1" numFmtId="4">
    <oc r="AW31">
      <v>2907.74</v>
    </oc>
    <nc r="AW31"/>
  </rcc>
  <rcc rId="4934" sId="1" numFmtId="4">
    <oc r="AV32">
      <v>3463.32</v>
    </oc>
    <nc r="AV32"/>
  </rcc>
  <rcc rId="4935" sId="1" numFmtId="4">
    <oc r="AW32">
      <v>282.91000000000003</v>
    </oc>
    <nc r="AW32"/>
  </rcc>
  <rcc rId="4936" sId="1" numFmtId="4">
    <oc r="AV33">
      <v>66553.173999999999</v>
    </oc>
    <nc r="AV33"/>
  </rcc>
  <rcc rId="4937" sId="1" numFmtId="4">
    <oc r="AW33">
      <v>5252.29</v>
    </oc>
    <nc r="AW33"/>
  </rcc>
  <rcc rId="4938" sId="1" numFmtId="4">
    <oc r="AV34">
      <v>7335.732</v>
    </oc>
    <nc r="AV34"/>
  </rcc>
  <rcc rId="4939" sId="1" numFmtId="4">
    <oc r="AW34">
      <v>609.81100000000004</v>
    </oc>
    <nc r="AW34"/>
  </rcc>
  <rcc rId="4940" sId="1" numFmtId="4">
    <oc r="AV35">
      <v>4199.4359999999997</v>
    </oc>
    <nc r="AV35"/>
  </rcc>
  <rcc rId="4941" sId="1" numFmtId="4">
    <oc r="AW35">
      <v>323.54000000000002</v>
    </oc>
    <nc r="AW35"/>
  </rcc>
  <rcc rId="4942" sId="1" numFmtId="4">
    <oc r="AV37">
      <v>5884.3320000000003</v>
    </oc>
    <nc r="AV37"/>
  </rcc>
  <rcc rId="4943" sId="1" numFmtId="4">
    <oc r="AW37">
      <v>454.17200000000003</v>
    </oc>
    <nc r="AW37"/>
  </rcc>
  <rcc rId="4944" sId="1" numFmtId="4">
    <oc r="AV38">
      <v>845.13599999999997</v>
    </oc>
    <nc r="AV38"/>
  </rcc>
  <rcc rId="4945" sId="1" numFmtId="4">
    <oc r="AW38">
      <v>70.427999999999997</v>
    </oc>
    <nc r="AW38"/>
  </rcc>
  <rcc rId="4946" sId="1" numFmtId="4">
    <oc r="AV39">
      <v>29553.96</v>
    </oc>
    <nc r="AV39"/>
  </rcc>
  <rcc rId="4947" sId="1" numFmtId="4">
    <oc r="AW39">
      <v>2376.52</v>
    </oc>
    <nc r="AW39"/>
  </rcc>
  <rcc rId="4948" sId="1" numFmtId="4">
    <oc r="AV40">
      <v>6586.68</v>
    </oc>
    <nc r="AV40"/>
  </rcc>
  <rcc rId="4949" sId="1" numFmtId="4">
    <oc r="AW40">
      <v>548.89</v>
    </oc>
    <nc r="AW40"/>
  </rcc>
  <rcc rId="4950" sId="1" numFmtId="4">
    <oc r="AV41">
      <v>9452.8080000000009</v>
    </oc>
    <nc r="AV41"/>
  </rcc>
  <rcc rId="4951" sId="1" numFmtId="4">
    <oc r="AW41">
      <v>674.28200000000004</v>
    </oc>
    <nc r="AW41"/>
  </rcc>
  <rcc rId="4952" sId="1" numFmtId="4">
    <oc r="AV42">
      <v>3816.36</v>
    </oc>
    <nc r="AV42"/>
  </rcc>
  <rcc rId="4953" sId="1" numFmtId="4">
    <oc r="AW42">
      <v>289.37099999999998</v>
    </oc>
    <nc r="AW42"/>
  </rcc>
  <rcc rId="4954" sId="1" numFmtId="4">
    <oc r="AV43">
      <v>13080.096</v>
    </oc>
    <nc r="AV43"/>
  </rcc>
  <rcc rId="4955" sId="1" numFmtId="4">
    <oc r="AW43">
      <v>1018.36</v>
    </oc>
    <nc r="AW43"/>
  </rcc>
  <rcc rId="4956" sId="1" numFmtId="4">
    <oc r="AV44">
      <v>6629.1239999999998</v>
    </oc>
    <nc r="AV44"/>
  </rcc>
  <rcc rId="4957" sId="1" numFmtId="4">
    <oc r="AW44">
      <v>530.05700000000002</v>
    </oc>
    <nc r="AW44"/>
  </rcc>
  <rcc rId="4958" sId="1" numFmtId="4">
    <oc r="AV46">
      <v>5253.0810000000001</v>
    </oc>
    <nc r="AV46"/>
  </rcc>
  <rcc rId="4959" sId="1" numFmtId="4">
    <oc r="AW46">
      <v>422.67599999999999</v>
    </oc>
    <nc r="AW46"/>
  </rcc>
  <rcc rId="4960" sId="1" numFmtId="4">
    <oc r="AV47">
      <v>15358.824000000001</v>
    </oc>
    <nc r="AV47"/>
  </rcc>
  <rcc rId="4961" sId="1" numFmtId="4">
    <oc r="AW47">
      <v>1232.8779999999999</v>
    </oc>
    <nc r="AW47"/>
  </rcc>
  <rcc rId="4962" sId="1" numFmtId="4">
    <oc r="AV48">
      <v>2176.4160000000002</v>
    </oc>
    <nc r="AV48"/>
  </rcc>
  <rcc rId="4963" sId="1" numFmtId="4">
    <oc r="AW48">
      <v>178.36799999999999</v>
    </oc>
    <nc r="AW48"/>
  </rcc>
  <rcc rId="4964" sId="1" numFmtId="4">
    <oc r="AV49">
      <v>28315.919999999998</v>
    </oc>
    <nc r="AV49"/>
  </rcc>
  <rcc rId="4965" sId="1" numFmtId="4">
    <oc r="AW49">
      <v>2155.4</v>
    </oc>
    <nc r="AW49"/>
  </rcc>
  <rcc rId="4966" sId="1" numFmtId="4">
    <oc r="AV50">
      <v>7439.8980000000001</v>
    </oc>
    <nc r="AV50"/>
  </rcc>
  <rcc rId="4967" sId="1" numFmtId="4">
    <oc r="AW50">
      <v>608.07399999999996</v>
    </oc>
    <nc r="AW50"/>
  </rcc>
  <rcc rId="4968" sId="1" numFmtId="4">
    <oc r="AV51">
      <v>18276</v>
    </oc>
    <nc r="AV51"/>
  </rcc>
  <rcc rId="4969" sId="1" numFmtId="4">
    <oc r="AW51">
      <v>1431</v>
    </oc>
    <nc r="AW51"/>
  </rcc>
  <rcc rId="4970" sId="1" numFmtId="4">
    <oc r="AV52">
      <v>4524</v>
    </oc>
    <nc r="AV52"/>
  </rcc>
  <rcc rId="4971" sId="1" numFmtId="4">
    <oc r="AW52">
      <v>366</v>
    </oc>
    <nc r="AW52"/>
  </rcc>
  <rcc rId="4972" sId="1" numFmtId="4">
    <oc r="AV53">
      <v>13879.175999999999</v>
    </oc>
    <nc r="AV53"/>
  </rcc>
  <rcc rId="4973" sId="1" numFmtId="4">
    <oc r="AW53">
      <v>1021.2859999999999</v>
    </oc>
    <nc r="AW53"/>
  </rcc>
  <rcc rId="4974" sId="1" numFmtId="4">
    <oc r="AV54">
      <v>1383.48</v>
    </oc>
    <nc r="AV54"/>
  </rcc>
  <rcc rId="4975" sId="1" numFmtId="4">
    <oc r="AW54">
      <v>111.59</v>
    </oc>
    <nc r="AW54"/>
  </rcc>
  <rcc rId="4976" sId="1" numFmtId="4">
    <oc r="AV55">
      <v>12653.92</v>
    </oc>
    <nc r="AV55"/>
  </rcc>
  <rcc rId="4977" sId="1" numFmtId="4">
    <oc r="AW55">
      <v>992.28800000000001</v>
    </oc>
    <nc r="AW55"/>
  </rcc>
  <rcc rId="4978" sId="1" numFmtId="4">
    <oc r="AV56">
      <v>3317.34</v>
    </oc>
    <nc r="AV56"/>
  </rcc>
  <rcc rId="4979" sId="1" numFmtId="4">
    <oc r="AW56">
      <v>262.69200000000001</v>
    </oc>
    <nc r="AW56"/>
  </rcc>
  <rcc rId="4980" sId="1" numFmtId="4">
    <oc r="AV57">
      <v>8866.3799999999992</v>
    </oc>
    <nc r="AV57"/>
  </rcc>
  <rcc rId="4981" sId="1" numFmtId="4">
    <oc r="AW57">
      <v>700.01700000000005</v>
    </oc>
    <nc r="AW57"/>
  </rcc>
  <rcc rId="4982" sId="1" numFmtId="4">
    <oc r="AV58">
      <v>3102.288</v>
    </oc>
    <nc r="AV58"/>
  </rcc>
  <rcc rId="4983" sId="1" numFmtId="4">
    <oc r="AW58">
      <v>249.92400000000001</v>
    </oc>
    <nc r="AW58"/>
  </rcc>
  <rcc rId="4984" sId="1" numFmtId="4">
    <oc r="AV59">
      <v>17146.508000000002</v>
    </oc>
    <nc r="AV59"/>
  </rcc>
  <rcc rId="4985" sId="1" numFmtId="4">
    <oc r="AW59">
      <v>1364.8040000000001</v>
    </oc>
    <nc r="AW59"/>
  </rcc>
  <rcc rId="4986" sId="1" numFmtId="4">
    <oc r="AV60">
      <v>3169.2959999999998</v>
    </oc>
    <nc r="AV60"/>
  </rcc>
  <rcc rId="4987" sId="1" numFmtId="4">
    <oc r="AW60">
      <v>260.93799999999999</v>
    </oc>
    <nc r="AW60"/>
  </rcc>
  <rcc rId="4988" sId="1" numFmtId="4">
    <oc r="AV61">
      <v>16785.864000000001</v>
    </oc>
    <nc r="AV61"/>
  </rcc>
  <rcc rId="4989" sId="1" numFmtId="4">
    <oc r="AW61">
      <v>1313.7840000000001</v>
    </oc>
    <nc r="AW61"/>
  </rcc>
  <rcc rId="4990" sId="1" numFmtId="4">
    <oc r="AV62">
      <v>2338.2600000000002</v>
    </oc>
    <nc r="AV62"/>
  </rcc>
  <rcc rId="4991" sId="1" numFmtId="4">
    <oc r="AW62">
      <v>189.85499999999999</v>
    </oc>
    <nc r="AW62"/>
  </rcc>
  <rcc rId="4992" sId="1" numFmtId="4">
    <oc r="AV63">
      <v>24226.799999999999</v>
    </oc>
    <nc r="AV63"/>
  </rcc>
  <rcc rId="4993" sId="1" numFmtId="4">
    <oc r="AW63">
      <v>1873</v>
    </oc>
    <nc r="AW63"/>
  </rcc>
  <rcc rId="4994" sId="1" numFmtId="4">
    <oc r="AV64">
      <v>5693.16</v>
    </oc>
    <nc r="AV64"/>
  </rcc>
  <rcc rId="4995" sId="1" numFmtId="4">
    <oc r="AW64">
      <v>463.3</v>
    </oc>
    <nc r="AW64"/>
  </rcc>
  <rcc rId="4996" sId="1" numFmtId="4">
    <oc r="AV65">
      <v>13400.04</v>
    </oc>
    <nc r="AV65"/>
  </rcc>
  <rcc rId="4997" sId="1" numFmtId="4">
    <oc r="AW65">
      <v>1038.1300000000001</v>
    </oc>
    <nc r="AW65"/>
  </rcc>
  <rcc rId="4998" sId="1" numFmtId="4">
    <oc r="AV66">
      <v>3108.36</v>
    </oc>
    <nc r="AV66"/>
  </rcc>
  <rcc rId="4999" sId="1" numFmtId="4">
    <oc r="AW66">
      <v>254.13</v>
    </oc>
    <nc r="AW66"/>
  </rcc>
  <rcc rId="5000" sId="1" numFmtId="4">
    <oc r="AV67">
      <v>11201.976000000001</v>
    </oc>
    <nc r="AV67"/>
  </rcc>
  <rcc rId="5001" sId="1" numFmtId="4">
    <oc r="AW67">
      <v>861.07500000000005</v>
    </oc>
    <nc r="AW67"/>
  </rcc>
  <rcc rId="5002" sId="1" numFmtId="4">
    <oc r="AV68">
      <v>949.23599999999999</v>
    </oc>
    <nc r="AV68"/>
  </rcc>
  <rcc rId="5003" sId="1" numFmtId="4">
    <oc r="AW68">
      <v>79.102999999999994</v>
    </oc>
    <nc r="AW68"/>
  </rcc>
  <rcc rId="5004" sId="1" numFmtId="4">
    <oc r="AV69">
      <v>13543.64</v>
    </oc>
    <nc r="AV69"/>
  </rcc>
  <rcc rId="5005" sId="1" numFmtId="4">
    <oc r="AW69">
      <v>1052.6949999999999</v>
    </oc>
    <nc r="AW69"/>
  </rcc>
  <rcc rId="5006" sId="1" numFmtId="4">
    <oc r="AV70">
      <v>1439.6880000000001</v>
    </oc>
    <nc r="AV70"/>
  </rcc>
  <rcc rId="5007" sId="1" numFmtId="4">
    <oc r="AW70">
      <v>117.66</v>
    </oc>
    <nc r="AW70"/>
  </rcc>
  <rcc rId="5008" sId="1" numFmtId="4">
    <oc r="AV71">
      <v>13686.144</v>
    </oc>
    <nc r="AV71"/>
  </rcc>
  <rcc rId="5009" sId="1" numFmtId="4">
    <oc r="AW71">
      <v>1073.653</v>
    </oc>
    <nc r="AW71"/>
  </rcc>
  <rcc rId="5010" sId="1" numFmtId="4">
    <oc r="AV72">
      <v>1940.4</v>
    </oc>
    <nc r="AV72"/>
  </rcc>
  <rcc rId="5011" sId="1" numFmtId="4">
    <oc r="AW72">
      <v>159.19999999999999</v>
    </oc>
    <nc r="AW72"/>
  </rcc>
  <rcc rId="5012" sId="1" numFmtId="4">
    <oc r="AV73">
      <v>25195.439999999999</v>
    </oc>
    <nc r="AV73"/>
  </rcc>
  <rcc rId="5013" sId="1" numFmtId="4">
    <oc r="AW73">
      <v>2028.39</v>
    </oc>
    <nc r="AW73"/>
  </rcc>
  <rcc rId="5014" sId="1" numFmtId="4">
    <oc r="AV74">
      <v>2235.36</v>
    </oc>
    <nc r="AV74"/>
  </rcc>
  <rcc rId="5015" sId="1" numFmtId="4">
    <oc r="AW74">
      <v>184.28</v>
    </oc>
    <nc r="AW74"/>
  </rcc>
  <rcc rId="5016" sId="1" numFmtId="4">
    <oc r="AV75">
      <v>20452</v>
    </oc>
    <nc r="AV75"/>
  </rcc>
  <rcc rId="5017" sId="1" numFmtId="4">
    <oc r="AW75">
      <v>1520.7</v>
    </oc>
    <nc r="AW75"/>
  </rcc>
  <rcc rId="5018" sId="1" numFmtId="4">
    <oc r="AV76">
      <v>6558</v>
    </oc>
    <nc r="AV76"/>
  </rcc>
  <rcc rId="5019" sId="1" numFmtId="4">
    <oc r="AW76">
      <v>525</v>
    </oc>
    <nc r="AW76"/>
  </rcc>
  <rcc rId="5020" sId="1" numFmtId="4">
    <oc r="AV77">
      <v>15431.136</v>
    </oc>
    <nc r="AV77"/>
  </rcc>
  <rcc rId="5021" sId="1" numFmtId="4">
    <oc r="AW77">
      <v>1222.0050000000001</v>
    </oc>
    <nc r="AW77"/>
  </rcc>
  <rcc rId="5022" sId="1" numFmtId="4">
    <oc r="AV78">
      <v>4271.84</v>
    </oc>
    <nc r="AV78"/>
  </rcc>
  <rcc rId="5023" sId="1" numFmtId="4">
    <oc r="AW78">
      <v>298.42200000000003</v>
    </oc>
    <nc r="AW78"/>
  </rcc>
  <rcc rId="5024" sId="1" numFmtId="4">
    <oc r="AV79">
      <v>38288.031999999999</v>
    </oc>
    <nc r="AV79"/>
  </rcc>
  <rcc rId="5025" sId="1" numFmtId="4">
    <oc r="AW79">
      <v>3051.7339999999999</v>
    </oc>
    <nc r="AW79"/>
  </rcc>
  <rcc rId="5026" sId="1" numFmtId="4">
    <oc r="AV80">
      <v>9160.98</v>
    </oc>
    <nc r="AV80"/>
  </rcc>
  <rcc rId="5027" sId="1" numFmtId="4">
    <oc r="AW80">
      <v>727.428</v>
    </oc>
    <nc r="AW80"/>
  </rcc>
  <rcc rId="5028" sId="1" numFmtId="4">
    <oc r="AV81">
      <v>44095.483999999997</v>
    </oc>
    <nc r="AV81"/>
  </rcc>
  <rcc rId="5029" sId="1" numFmtId="4">
    <oc r="AW81">
      <v>3460.0680000000002</v>
    </oc>
    <nc r="AW81"/>
  </rcc>
  <rcc rId="5030" sId="1" numFmtId="4">
    <oc r="AV82">
      <v>10734.216</v>
    </oc>
    <nc r="AV82"/>
  </rcc>
  <rcc rId="5031" sId="1" numFmtId="4">
    <oc r="AW82">
      <v>872.66499999999996</v>
    </oc>
    <nc r="AW82"/>
  </rcc>
  <rcc rId="5032" sId="1" numFmtId="4">
    <oc r="AV83">
      <v>15384.072</v>
    </oc>
    <nc r="AV83"/>
  </rcc>
  <rcc rId="5033" sId="1" numFmtId="4">
    <oc r="AW83">
      <v>1097.98</v>
    </oc>
    <nc r="AW83"/>
  </rcc>
  <rcc rId="5034" sId="1" numFmtId="4">
    <oc r="AV84">
      <v>1496.5440000000001</v>
    </oc>
    <nc r="AV84"/>
  </rcc>
  <rcc rId="5035" sId="1" numFmtId="4">
    <oc r="AW84">
      <v>124.712</v>
    </oc>
    <nc r="AW84"/>
  </rcc>
  <rcc rId="5036" sId="1" numFmtId="4">
    <oc r="AV85">
      <v>13585.92</v>
    </oc>
    <nc r="AV85"/>
  </rcc>
  <rcc rId="5037" sId="1" numFmtId="4">
    <oc r="AW85">
      <v>1010.33</v>
    </oc>
    <nc r="AW85"/>
  </rcc>
  <rcc rId="5038" sId="1" numFmtId="4">
    <oc r="AV86">
      <v>3905.52</v>
    </oc>
    <nc r="AV86"/>
  </rcc>
  <rcc rId="5039" sId="1" numFmtId="4">
    <oc r="AW86">
      <v>309.42</v>
    </oc>
    <nc r="AW86"/>
  </rcc>
  <rcc rId="5040" sId="1" numFmtId="4">
    <oc r="AV87">
      <v>16427.46</v>
    </oc>
    <nc r="AV87"/>
  </rcc>
  <rcc rId="5041" sId="1" numFmtId="4">
    <oc r="AW87">
      <v>1191.395</v>
    </oc>
    <nc r="AW87"/>
  </rcc>
  <rcc rId="5042" sId="1" numFmtId="4">
    <oc r="AV88">
      <v>4711.68</v>
    </oc>
    <nc r="AV88"/>
  </rcc>
  <rcc rId="5043" sId="1" numFmtId="4">
    <oc r="AW88">
      <v>367.46</v>
    </oc>
    <nc r="AW88"/>
  </rcc>
  <rcc rId="5044" sId="1" numFmtId="4">
    <oc r="AV89">
      <v>6577.7520000000004</v>
    </oc>
    <nc r="AV89"/>
  </rcc>
  <rcc rId="5045" sId="1" numFmtId="4">
    <oc r="AW89">
      <v>497.18700000000001</v>
    </oc>
    <nc r="AW89"/>
  </rcc>
  <rcc rId="5046" sId="1" numFmtId="4">
    <oc r="AV90">
      <v>1534.5119999999999</v>
    </oc>
    <nc r="AV90"/>
  </rcc>
  <rcc rId="5047" sId="1" numFmtId="4">
    <oc r="AW90">
      <v>116.29600000000001</v>
    </oc>
    <nc r="AW90"/>
  </rcc>
  <rcc rId="5048" sId="1" numFmtId="4">
    <oc r="AV91">
      <v>18179.48</v>
    </oc>
    <nc r="AV91"/>
  </rcc>
  <rcc rId="5049" sId="1" numFmtId="4">
    <oc r="AW91">
      <v>1386.894</v>
    </oc>
    <nc r="AW91"/>
  </rcc>
  <rcc rId="5050" sId="1" numFmtId="4">
    <oc r="AV92">
      <v>2025.144</v>
    </oc>
    <nc r="AV92"/>
  </rcc>
  <rcc rId="5051" sId="1" numFmtId="4">
    <oc r="AW92">
      <v>163.501</v>
    </oc>
    <nc r="AW92"/>
  </rcc>
  <rcc rId="5052" sId="1" numFmtId="4">
    <oc r="AV93">
      <v>14562.9</v>
    </oc>
    <nc r="AV93"/>
  </rcc>
  <rcc rId="5053" sId="1" numFmtId="4">
    <oc r="AW93">
      <v>972.89300000000003</v>
    </oc>
    <nc r="AW93"/>
  </rcc>
  <rcc rId="5054" sId="1" numFmtId="4">
    <oc r="AV94">
      <v>3256.3560000000002</v>
    </oc>
    <nc r="AV94"/>
  </rcc>
  <rcc rId="5055" sId="1" numFmtId="4">
    <oc r="AW94">
      <v>263.99</v>
    </oc>
    <nc r="AW94"/>
  </rcc>
  <rcc rId="5056" sId="1" numFmtId="4">
    <oc r="AV95">
      <v>13605.948</v>
    </oc>
    <nc r="AV95"/>
  </rcc>
  <rcc rId="5057" sId="1" numFmtId="4">
    <oc r="AW95">
      <v>1030.3599999999999</v>
    </oc>
    <nc r="AW95"/>
  </rcc>
  <rcc rId="5058" sId="1" numFmtId="4">
    <oc r="AV96">
      <v>1656.96</v>
    </oc>
    <nc r="AV96"/>
  </rcc>
  <rcc rId="5059" sId="1" numFmtId="4">
    <oc r="AW96">
      <v>132.18</v>
    </oc>
    <nc r="AW96"/>
  </rcc>
  <rcc rId="5060" sId="1" numFmtId="4">
    <oc r="AV97">
      <v>15957.664000000001</v>
    </oc>
    <nc r="AV97"/>
  </rcc>
  <rcc rId="5061" sId="1" numFmtId="4">
    <oc r="AW97">
      <v>1203.8389999999999</v>
    </oc>
    <nc r="AW97"/>
  </rcc>
  <rcc rId="5062" sId="1" numFmtId="4">
    <oc r="AV98">
      <v>2987</v>
    </oc>
    <nc r="AV98"/>
  </rcc>
  <rcc rId="5063" sId="1" numFmtId="4">
    <oc r="AW98">
      <v>233.095</v>
    </oc>
    <nc r="AW98"/>
  </rcc>
  <rcc rId="5064" sId="1" numFmtId="4">
    <oc r="AV99">
      <v>23457.567999999999</v>
    </oc>
    <nc r="AV99"/>
  </rcc>
  <rcc rId="5065" sId="1" numFmtId="4">
    <oc r="AW99">
      <v>1867.8620000000001</v>
    </oc>
    <nc r="AW99"/>
  </rcc>
  <rcc rId="5066" sId="1" numFmtId="4">
    <oc r="AV100">
      <v>6174.8639999999996</v>
    </oc>
    <nc r="AV100"/>
  </rcc>
  <rcc rId="5067" sId="1" numFmtId="4">
    <oc r="AW100">
      <v>498.17200000000003</v>
    </oc>
    <nc r="AW100"/>
  </rcc>
  <rcc rId="5068" sId="1" numFmtId="4">
    <oc r="AV101">
      <v>16051.8</v>
    </oc>
    <nc r="AV101"/>
  </rcc>
  <rcc rId="5069" sId="1" numFmtId="4">
    <oc r="AW101">
      <v>1153.798</v>
    </oc>
    <nc r="AW101"/>
  </rcc>
  <rcc rId="5070" sId="1" numFmtId="4">
    <oc r="AV102">
      <v>3997.4760000000001</v>
    </oc>
    <nc r="AV102"/>
  </rcc>
  <rcc rId="5071" sId="1" numFmtId="4">
    <oc r="AW102">
      <v>298.80599999999998</v>
    </oc>
    <nc r="AW102"/>
  </rcc>
  <rcc rId="5072" sId="1" numFmtId="4">
    <oc r="AV103">
      <v>14001.24</v>
    </oc>
    <nc r="AV103"/>
  </rcc>
  <rcc rId="5073" sId="1" numFmtId="4">
    <oc r="AW103">
      <v>1089.395</v>
    </oc>
    <nc r="AW103"/>
  </rcc>
  <rcc rId="5074" sId="1" numFmtId="4">
    <oc r="AV104">
      <v>1173.6020000000001</v>
    </oc>
    <nc r="AV104"/>
  </rcc>
  <rcc rId="5075" sId="1" numFmtId="4">
    <oc r="AW104">
      <v>93.816999999999993</v>
    </oc>
    <nc r="AW104"/>
  </rcc>
  <rcc rId="5076" sId="1" numFmtId="4">
    <oc r="AV105">
      <v>4739.5079999999998</v>
    </oc>
    <nc r="AV105"/>
  </rcc>
  <rcc rId="5077" sId="1" numFmtId="4">
    <oc r="AW105">
      <v>369.18299999999999</v>
    </oc>
    <nc r="AW105"/>
  </rcc>
  <rcc rId="5078" sId="1" numFmtId="4">
    <oc r="AV106">
      <v>574.95600000000002</v>
    </oc>
    <nc r="AV106"/>
  </rcc>
  <rcc rId="5079" sId="1" numFmtId="4">
    <oc r="AW106">
      <v>47.542999999999999</v>
    </oc>
    <nc r="AW106"/>
  </rcc>
  <rcc rId="5080" sId="1" numFmtId="4">
    <oc r="AV107">
      <v>3773.6</v>
    </oc>
    <nc r="AV107"/>
  </rcc>
  <rcc rId="5081" sId="1" numFmtId="4">
    <oc r="AW107">
      <v>254.86</v>
    </oc>
    <nc r="AW107"/>
  </rcc>
  <rcc rId="5082" sId="1" numFmtId="4">
    <oc r="AV108">
      <v>1445.12</v>
    </oc>
    <nc r="AV108"/>
  </rcc>
  <rcc rId="5083" sId="1" numFmtId="4">
    <oc r="AW108">
      <v>114.62</v>
    </oc>
    <nc r="AW108"/>
  </rcc>
  <rcc rId="5084" sId="1" numFmtId="4">
    <oc r="AV109">
      <v>5400</v>
    </oc>
    <nc r="AV109"/>
  </rcc>
  <rcc rId="5085" sId="1" numFmtId="4">
    <oc r="AW109">
      <v>377.4</v>
    </oc>
    <nc r="AW109"/>
  </rcc>
  <rcc rId="5086" sId="1" numFmtId="4">
    <oc r="AV110">
      <v>5529.6</v>
    </oc>
    <nc r="AV110"/>
  </rcc>
  <rcc rId="5087" sId="1" numFmtId="4">
    <oc r="AW110">
      <v>441.8</v>
    </oc>
    <nc r="AW110"/>
  </rcc>
  <rcc rId="5088" sId="1" numFmtId="4">
    <oc r="AV111">
      <v>11720.34</v>
    </oc>
    <nc r="AV111"/>
  </rcc>
  <rcc rId="5089" sId="1" numFmtId="4">
    <oc r="AW111">
      <v>915.82299999999998</v>
    </oc>
    <nc r="AW111"/>
  </rcc>
  <rcc rId="5090" sId="1" numFmtId="4">
    <oc r="AV112">
      <v>1212.42</v>
    </oc>
    <nc r="AV112"/>
  </rcc>
  <rcc rId="5091" sId="1" numFmtId="4">
    <oc r="AW112">
      <v>93.549000000000007</v>
    </oc>
    <nc r="AW112"/>
  </rcc>
  <rcc rId="5092" sId="1" numFmtId="4">
    <oc r="AV113">
      <v>19471.116000000002</v>
    </oc>
    <nc r="AV113"/>
  </rcc>
  <rcc rId="5093" sId="1" numFmtId="4">
    <oc r="AW113">
      <v>1490.537</v>
    </oc>
    <nc r="AW113"/>
  </rcc>
  <rcc rId="5094" sId="1" numFmtId="4">
    <oc r="AV114">
      <v>4721.6400000000003</v>
    </oc>
    <nc r="AV114"/>
  </rcc>
  <rcc rId="5095" sId="1" numFmtId="4">
    <oc r="AW114">
      <v>378.42</v>
    </oc>
    <nc r="AW114"/>
  </rcc>
  <rcc rId="5096" sId="1" numFmtId="4">
    <oc r="AV115">
      <v>23973.648000000001</v>
    </oc>
    <nc r="AV115"/>
  </rcc>
  <rcc rId="5097" sId="1" numFmtId="4">
    <oc r="AW115">
      <v>1895.32</v>
    </oc>
    <nc r="AW115"/>
  </rcc>
  <rcc rId="5098" sId="1" numFmtId="4">
    <oc r="AV116">
      <v>3968.6880000000001</v>
    </oc>
    <nc r="AV116"/>
  </rcc>
  <rcc rId="5099" sId="1" numFmtId="4">
    <oc r="AW116">
      <v>328.411</v>
    </oc>
    <nc r="AW116"/>
  </rcc>
  <rcc rId="5100" sId="1" numFmtId="4">
    <oc r="AV117">
      <v>25354.241000000002</v>
    </oc>
    <nc r="AV117"/>
  </rcc>
  <rcc rId="5101" sId="1" numFmtId="4">
    <oc r="AW117">
      <v>2013.173</v>
    </oc>
    <nc r="AW117"/>
  </rcc>
  <rcc rId="5102" sId="1" numFmtId="4">
    <oc r="AV118">
      <v>6976.62</v>
    </oc>
    <nc r="AV118"/>
  </rcc>
  <rcc rId="5103" sId="1" numFmtId="4">
    <oc r="AW118">
      <v>567.23500000000001</v>
    </oc>
    <nc r="AW118"/>
  </rcc>
  <rcc rId="5104" sId="1" numFmtId="4">
    <oc r="AV119">
      <v>28178.81</v>
    </oc>
    <nc r="AV119"/>
  </rcc>
  <rcc rId="5105" sId="1" numFmtId="4">
    <oc r="AW119">
      <v>2101.84</v>
    </oc>
    <nc r="AW119"/>
  </rcc>
  <rcc rId="5106" sId="1" numFmtId="4">
    <oc r="AV120">
      <v>4340.76</v>
    </oc>
    <nc r="AV120"/>
  </rcc>
  <rcc rId="5107" sId="1" numFmtId="4">
    <oc r="AW120">
      <v>354.53</v>
    </oc>
    <nc r="AW120"/>
  </rcc>
  <rcc rId="5108" sId="1" numFmtId="4">
    <oc r="AV121">
      <v>30550.116000000002</v>
    </oc>
    <nc r="AV121"/>
  </rcc>
  <rcc rId="5109" sId="1" numFmtId="4">
    <oc r="AW121">
      <v>2257.94</v>
    </oc>
    <nc r="AW121"/>
  </rcc>
  <rcc rId="5110" sId="1" numFmtId="4">
    <oc r="AV122">
      <v>3226.404</v>
    </oc>
    <nc r="AV122"/>
  </rcc>
  <rcc rId="5111" sId="1" numFmtId="4">
    <oc r="AW122">
      <v>262.51900000000001</v>
    </oc>
    <nc r="AW122"/>
  </rcc>
  <rcc rId="5112" sId="1" numFmtId="4">
    <oc r="AV123">
      <v>22068.732</v>
    </oc>
    <nc r="AV123"/>
  </rcc>
  <rcc rId="5113" sId="1" numFmtId="4">
    <oc r="AW123">
      <v>1687.019</v>
    </oc>
    <nc r="AW123"/>
  </rcc>
  <rcc rId="5114" sId="1" numFmtId="4">
    <oc r="AV124">
      <v>7603.38</v>
    </oc>
    <nc r="AV124"/>
  </rcc>
  <rcc rId="5115" sId="1" numFmtId="4">
    <oc r="AW124">
      <v>625.41499999999996</v>
    </oc>
    <nc r="AW124"/>
  </rcc>
  <rcc rId="5116" sId="1" numFmtId="4">
    <oc r="AV125">
      <v>18459.965</v>
    </oc>
    <nc r="AV125"/>
  </rcc>
  <rcc rId="5117" sId="1" numFmtId="4">
    <oc r="AW125">
      <v>1467.883</v>
    </oc>
    <nc r="AW125"/>
  </rcc>
  <rcc rId="5118" sId="1" numFmtId="4">
    <oc r="AV126">
      <v>5127.3119999999999</v>
    </oc>
    <nc r="AV126"/>
  </rcc>
  <rcc rId="5119" sId="1" numFmtId="4">
    <oc r="AW126">
      <v>409.77600000000001</v>
    </oc>
    <nc r="AW126"/>
  </rcc>
  <rcc rId="5120" sId="1" numFmtId="4">
    <oc r="AV127">
      <v>15732.12</v>
    </oc>
    <nc r="AV127"/>
  </rcc>
  <rcc rId="5121" sId="1" numFmtId="4">
    <oc r="AW127">
      <v>1231.01</v>
    </oc>
    <nc r="AW127"/>
  </rcc>
  <rcc rId="5122" sId="1" numFmtId="4">
    <oc r="AV128">
      <v>2138.64</v>
    </oc>
    <nc r="AV128"/>
  </rcc>
  <rcc rId="5123" sId="1" numFmtId="4">
    <oc r="AW128">
      <v>172.72</v>
    </oc>
    <nc r="AW128"/>
  </rcc>
  <rcc rId="5124" sId="1" numFmtId="4">
    <oc r="AV129">
      <v>10121.556</v>
    </oc>
    <nc r="AV129"/>
  </rcc>
  <rcc rId="5125" sId="1" numFmtId="4">
    <oc r="AW129">
      <v>794.79600000000005</v>
    </oc>
    <nc r="AW129"/>
  </rcc>
  <rcc rId="5126" sId="1" numFmtId="4">
    <oc r="AV130">
      <v>1978.104</v>
    </oc>
    <nc r="AV130"/>
  </rcc>
  <rcc rId="5127" sId="1" numFmtId="4">
    <oc r="AW130">
      <v>160.81800000000001</v>
    </oc>
    <nc r="AW130"/>
  </rcc>
  <rcc rId="5128" sId="1" numFmtId="4">
    <oc r="AV131">
      <v>7788</v>
    </oc>
    <nc r="AV131"/>
  </rcc>
  <rcc rId="5129" sId="1" numFmtId="4">
    <oc r="AW131">
      <v>623.37</v>
    </oc>
    <nc r="AW131"/>
  </rcc>
  <rcc rId="5130" sId="1" numFmtId="4">
    <oc r="AV132">
      <v>2217.7199999999998</v>
    </oc>
    <nc r="AV132"/>
  </rcc>
  <rcc rId="5131" sId="1" numFmtId="4">
    <oc r="AW132">
      <v>170.74</v>
    </oc>
    <nc r="AW132"/>
  </rcc>
  <rcc rId="5132" sId="1" numFmtId="4">
    <oc r="AV133">
      <v>4616.4719999999998</v>
    </oc>
    <nc r="AV133"/>
  </rcc>
  <rcc rId="5133" sId="1" numFmtId="4">
    <oc r="AW133">
      <v>353.904</v>
    </oc>
    <nc r="AW133"/>
  </rcc>
  <rcc rId="5134" sId="1" numFmtId="4">
    <oc r="AV134">
      <v>420.108</v>
    </oc>
    <nc r="AV134"/>
  </rcc>
  <rcc rId="5135" sId="1" numFmtId="4">
    <oc r="AW134">
      <v>35.009</v>
    </oc>
    <nc r="AW134"/>
  </rcc>
  <rcc rId="5136" sId="1" numFmtId="4">
    <oc r="AV135">
      <v>13600.356</v>
    </oc>
    <nc r="AV135"/>
  </rcc>
  <rcc rId="5137" sId="1" numFmtId="4">
    <oc r="AW135">
      <v>1059.5119999999999</v>
    </oc>
    <nc r="AW135"/>
  </rcc>
  <rcc rId="5138" sId="1" numFmtId="4">
    <oc r="AV136">
      <v>273.60000000000002</v>
    </oc>
    <nc r="AV136"/>
  </rcc>
  <rcc rId="5139" sId="1" numFmtId="4">
    <oc r="AW136">
      <v>22.8</v>
    </oc>
    <nc r="AW136"/>
  </rcc>
  <rcc rId="5140" sId="1" numFmtId="4">
    <oc r="AV137">
      <v>9805.1280000000006</v>
    </oc>
    <nc r="AV137"/>
  </rcc>
  <rcc rId="5141" sId="1" numFmtId="4">
    <oc r="AW137">
      <v>760.59900000000005</v>
    </oc>
    <nc r="AW137"/>
  </rcc>
  <rcc rId="5142" sId="1" numFmtId="4">
    <oc r="AV138">
      <v>700.08</v>
    </oc>
    <nc r="AV138"/>
  </rcc>
  <rcc rId="5143" sId="1" numFmtId="4">
    <oc r="AW138">
      <v>58.34</v>
    </oc>
    <nc r="AW138"/>
  </rcc>
  <rcc rId="5144" sId="1" numFmtId="4">
    <oc r="AV139">
      <v>12231.371999999999</v>
    </oc>
    <nc r="AV139"/>
  </rcc>
  <rcc rId="5145" sId="1" numFmtId="4">
    <oc r="AW139">
      <v>954.36099999999999</v>
    </oc>
    <nc r="AW139"/>
  </rcc>
  <rcc rId="5146" sId="1" numFmtId="4">
    <oc r="AV140">
      <v>1375.9079999999999</v>
    </oc>
    <nc r="AV140"/>
  </rcc>
  <rcc rId="5147" sId="1" numFmtId="4">
    <oc r="AW140">
      <v>113.59099999999999</v>
    </oc>
    <nc r="AW140"/>
  </rcc>
  <rcc rId="5148" sId="1" numFmtId="4">
    <oc r="AV141">
      <v>9791.9279999999999</v>
    </oc>
    <nc r="AV141"/>
  </rcc>
  <rcc rId="5149" sId="1" numFmtId="4">
    <oc r="AW141">
      <v>764.197</v>
    </oc>
    <nc r="AW141"/>
  </rcc>
  <rcc rId="5150" sId="1" numFmtId="4">
    <oc r="AV142">
      <v>1031.0999999999999</v>
    </oc>
    <nc r="AV142"/>
  </rcc>
  <rcc rId="5151" sId="1" numFmtId="4">
    <oc r="AW142">
      <v>82.72</v>
    </oc>
    <nc r="AW142"/>
  </rcc>
  <rcc rId="5152" sId="1" numFmtId="4">
    <oc r="AV143">
      <v>8121.88</v>
    </oc>
    <nc r="AV143"/>
  </rcc>
  <rcc rId="5153" sId="1" numFmtId="4">
    <oc r="AW143">
      <v>575.54</v>
    </oc>
    <nc r="AW143"/>
  </rcc>
  <rcc rId="5154" sId="1" numFmtId="4">
    <oc r="AV144">
      <v>1797.84</v>
    </oc>
    <nc r="AV144"/>
  </rcc>
  <rcc rId="5155" sId="1" numFmtId="4">
    <oc r="AW144">
      <v>146.32</v>
    </oc>
    <nc r="AW144"/>
  </rcc>
  <rcc rId="5156" sId="1" numFmtId="4">
    <oc r="AV145">
      <v>5507.2510000000002</v>
    </oc>
    <nc r="AV145"/>
  </rcc>
  <rcc rId="5157" sId="1" numFmtId="4">
    <oc r="AW145">
      <v>320.77</v>
    </oc>
    <nc r="AW145"/>
  </rcc>
  <rcc rId="5158" sId="1" numFmtId="4">
    <oc r="AV146">
      <v>1806.424</v>
    </oc>
    <nc r="AV146"/>
  </rcc>
  <rcc rId="5159" sId="1" numFmtId="4">
    <oc r="AW146">
      <v>144.244</v>
    </oc>
    <nc r="AW146"/>
  </rcc>
  <rcc rId="5160" sId="1">
    <oc r="AZ2" t="inlineStr">
      <is>
        <t>2/2021</t>
      </is>
    </oc>
    <nc r="AZ2" t="inlineStr">
      <is>
        <t>2/2022</t>
      </is>
    </nc>
  </rcc>
  <rcc rId="5161" sId="1" numFmtId="30">
    <oc r="BD2">
      <v>2021</v>
    </oc>
    <nc r="BD2" t="inlineStr">
      <is>
        <t>2022</t>
      </is>
    </nc>
  </rcc>
  <rcc rId="5162" sId="1">
    <oc r="BE2" t="inlineStr">
      <is>
        <t>inventuru 1. 2021</t>
      </is>
    </oc>
    <nc r="BE2" t="inlineStr">
      <is>
        <t>inventuru 1. 2022</t>
      </is>
    </nc>
  </rcc>
  <rsnm rId="5163" sheetId="1" oldName="[rekap Fin Rozvah krajské 2022.xlsx]rekapitulace pro r. 2021" newName="[rekap Fin Rozvah krajské 2022.xlsx]rekapitulace pro r. 2022"/>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90" sId="1" numFmtId="4">
    <nc r="R47">
      <v>23522.006000000001</v>
    </nc>
  </rcc>
  <rcc rId="5691" sId="1" numFmtId="4">
    <nc r="R49">
      <v>41331.732000000004</v>
    </nc>
  </rcc>
  <rcc rId="5692" sId="1" numFmtId="4">
    <nc r="R51">
      <v>29673.53</v>
    </nc>
  </rcc>
  <rcc rId="5693" sId="1" numFmtId="4">
    <nc r="R53">
      <v>20378.587</v>
    </nc>
  </rcc>
  <rcc rId="5694" sId="1" numFmtId="4">
    <nc r="R55">
      <v>17837.288</v>
    </nc>
  </rcc>
  <rcc rId="5695" sId="1" numFmtId="4">
    <nc r="R57">
      <v>14689.065000000001</v>
    </nc>
  </rcc>
  <rcc rId="5696" sId="1" numFmtId="4">
    <nc r="R59">
      <v>24328.809000000001</v>
    </nc>
  </rcc>
  <rcc rId="5697" sId="1" numFmtId="4">
    <nc r="R61">
      <v>25152.807000000001</v>
    </nc>
  </rcc>
  <rcc rId="5698" sId="1" numFmtId="4">
    <nc r="R63">
      <v>33701.925000000003</v>
    </nc>
  </rcc>
  <rcc rId="5699" sId="1" numFmtId="4">
    <nc r="R65">
      <v>18680.024000000001</v>
    </nc>
  </rcc>
  <rcc rId="5700" sId="1" numFmtId="4">
    <nc r="R67">
      <v>15205.924999999999</v>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01" sId="1" numFmtId="4">
    <nc r="R91">
      <v>26016.936000000002</v>
    </nc>
  </rcc>
  <rcc rId="5702" sId="1" numFmtId="4">
    <nc r="R93">
      <v>22326.629000000001</v>
    </nc>
  </rcc>
  <rcc rId="5703" sId="1" numFmtId="4">
    <nc r="R95">
      <v>18969.679</v>
    </nc>
  </rcc>
  <rcc rId="5704" sId="1" numFmtId="4">
    <nc r="R97">
      <v>24013.507000000001</v>
    </nc>
  </rcc>
  <rcc rId="5705" sId="1" numFmtId="4">
    <nc r="R99">
      <v>32390.173999999999</v>
    </nc>
  </rcc>
  <rcc rId="5706" sId="1" numFmtId="4">
    <nc r="R101">
      <v>23219.252</v>
    </nc>
  </rcc>
  <rcc rId="5707" sId="1" numFmtId="4">
    <nc r="R103">
      <v>18960.475999999999</v>
    </nc>
  </rcc>
  <rcc rId="5708" sId="1" numFmtId="4">
    <nc r="R105">
      <v>6339.3950000000004</v>
    </nc>
  </rcc>
  <rcc rId="5709" sId="1" numFmtId="4">
    <nc r="R107">
      <v>6334.7479999999996</v>
    </nc>
  </rcc>
  <rcc rId="5710" sId="1" numFmtId="4">
    <nc r="R109">
      <v>10055.784</v>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11" sId="1" numFmtId="4">
    <nc r="R111">
      <v>16438.182000000001</v>
    </nc>
  </rcc>
  <rcc rId="5712" sId="1">
    <oc r="R112" t="inlineStr">
      <is>
        <t>x</t>
      </is>
    </oc>
    <nc r="R112"/>
  </rcc>
  <rcc rId="5713" sId="1" numFmtId="4">
    <nc r="R113">
      <v>31900.397000000001</v>
    </nc>
  </rcc>
  <rcc rId="5714" sId="1" numFmtId="4">
    <nc r="R115">
      <v>35055.381999999998</v>
    </nc>
  </rcc>
  <rcc rId="5715" sId="1" numFmtId="4">
    <nc r="R117">
      <v>42750.012000000002</v>
    </nc>
  </rcc>
  <rcc rId="5716" sId="1" numFmtId="4">
    <nc r="R119">
      <v>39190.307000000001</v>
    </nc>
  </rcc>
  <rcc rId="5717" sId="1" numFmtId="4">
    <nc r="R121">
      <v>45096.186000000002</v>
    </nc>
  </rcc>
  <rcc rId="5718" sId="1" numFmtId="4">
    <nc r="R123">
      <v>39412.879999999997</v>
    </nc>
  </rcc>
  <rcc rId="5719" sId="1" numFmtId="4">
    <nc r="R125">
      <v>28168.887999999999</v>
    </nc>
  </rcc>
  <rcc rId="5720" sId="1" numFmtId="4">
    <nc r="R127">
      <v>20556.994999999999</v>
    </nc>
  </rcc>
  <rcc rId="5721" sId="1" numFmtId="4">
    <nc r="R129">
      <v>14441.473</v>
    </nc>
  </rcc>
  <rcc rId="5722" sId="1" numFmtId="4">
    <nc r="R131">
      <v>11908.142</v>
    </nc>
  </rcc>
  <rcc rId="5723" sId="1" numFmtId="4">
    <nc r="R133">
      <v>6294.1549999999997</v>
    </nc>
  </rcc>
  <rcc rId="5724" sId="1" numFmtId="4">
    <nc r="R135">
      <v>16627.169000000002</v>
    </nc>
  </rcc>
  <rcc rId="5725" sId="1" numFmtId="4">
    <nc r="R137">
      <v>13000.368</v>
    </nc>
  </rcc>
  <rcc rId="5726" sId="1" numFmtId="4">
    <nc r="R139">
      <v>16214.156000000001</v>
    </nc>
  </rcc>
  <rcc rId="5727" sId="1" numFmtId="4">
    <nc r="R141">
      <v>13468.352000000001</v>
    </nc>
  </rcc>
  <rcc rId="5728" sId="1" numFmtId="4">
    <nc r="R143">
      <v>13058.407999999999</v>
    </nc>
  </rcc>
  <rcc rId="5729" sId="1" numFmtId="4">
    <nc r="R145">
      <v>8178.759</v>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30" sId="1" numFmtId="4">
    <nc r="D107">
      <v>8.6237999999999992</v>
    </nc>
  </rcc>
  <rcc rId="5731" sId="1" numFmtId="4">
    <nc r="E107">
      <v>0</v>
    </nc>
  </rcc>
  <rcc rId="5732" sId="1" numFmtId="4">
    <nc r="F107">
      <v>2486.9859999999999</v>
    </nc>
  </rcc>
  <rcc rId="5733" sId="1" numFmtId="4">
    <nc r="G107">
      <v>712.71299999999997</v>
    </nc>
  </rcc>
  <rcc rId="5734" sId="1" numFmtId="4">
    <nc r="H107">
      <v>105.35899999999999</v>
    </nc>
  </rcc>
  <rcc rId="5735" sId="1" numFmtId="4">
    <nc r="I107">
      <v>457.4</v>
    </nc>
  </rcc>
  <rcc rId="5736" sId="1" numFmtId="4">
    <nc r="J107">
      <v>113.867</v>
    </nc>
  </rcc>
  <rcc rId="5737" sId="1" numFmtId="4">
    <nc r="K107">
      <v>146.119</v>
    </nc>
  </rcc>
  <rcc rId="5738" sId="1" numFmtId="4">
    <nc r="L107">
      <v>214.85</v>
    </nc>
  </rcc>
  <rcc rId="5739" sId="1" numFmtId="4">
    <nc r="M107">
      <v>37.792000000000002</v>
    </nc>
  </rcc>
  <rcc rId="5740" sId="1" numFmtId="4">
    <nc r="N107">
      <v>322.49900000000002</v>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41" sId="1" numFmtId="4">
    <nc r="D101">
      <v>30.865300000000001</v>
    </nc>
  </rcc>
  <rcc rId="5742" sId="1" numFmtId="4">
    <nc r="E101">
      <v>0</v>
    </nc>
  </rcc>
  <rcc rId="5743" sId="1" numFmtId="4">
    <nc r="F101">
      <v>11399.554</v>
    </nc>
  </rcc>
  <rcc rId="5744" sId="1" numFmtId="4">
    <nc r="G101">
      <v>2968.8040000000001</v>
    </nc>
  </rcc>
  <rcc rId="5745" sId="1" numFmtId="4">
    <nc r="H101">
      <v>796.55600000000004</v>
    </nc>
  </rcc>
  <rcc rId="5746" sId="1" numFmtId="4">
    <nc r="I101">
      <v>2339.17</v>
    </nc>
  </rcc>
  <rcc rId="5747" sId="1" numFmtId="4">
    <nc r="J101">
      <v>651.87900000000002</v>
    </nc>
  </rcc>
  <rcc rId="5748" sId="1" numFmtId="4">
    <nc r="K101">
      <v>316.005</v>
    </nc>
  </rcc>
  <rcc rId="5749" sId="1" numFmtId="4">
    <nc r="N101">
      <v>36.524000000000001</v>
    </nc>
  </rcc>
  <rcc rId="5750" sId="1" numFmtId="4">
    <nc r="L101">
      <v>65.049000000000007</v>
    </nc>
  </rcc>
  <rcc rId="5751" sId="1" numFmtId="4">
    <nc r="M101">
      <v>0</v>
    </nc>
  </rcc>
  <rcc rId="5752" sId="1" numFmtId="4">
    <nc r="O101">
      <v>46.084000000000003</v>
    </nc>
  </rcc>
  <rcmt sheetId="1" cell="E101" guid="{D6050896-A6C5-453D-9A80-59D2CA97123B}" author="Kopřivová Alena" newLength="36"/>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53" sId="1">
    <oc r="A5">
      <v>1</v>
    </oc>
    <nc r="A5"/>
  </rcc>
  <rcc rId="5754" sId="1">
    <oc r="B5" t="inlineStr">
      <is>
        <t>Gymnázium Boženy Němcové, Hradec Králové, Pospíšilova tř. 324</t>
      </is>
    </oc>
    <nc r="B5"/>
  </rcc>
  <rcc rId="5755" sId="1">
    <oc r="A6">
      <v>1</v>
    </oc>
    <nc r="A6"/>
  </rcc>
  <rcc rId="5756" sId="1">
    <oc r="A7">
      <v>1</v>
    </oc>
    <nc r="A7"/>
  </rcc>
  <rcc rId="5757" sId="1">
    <oc r="B7" t="inlineStr">
      <is>
        <t>Gymnázium J. K. Tyla, Hradec Králové, Tylovo nábřeží 682</t>
      </is>
    </oc>
    <nc r="B7"/>
  </rcc>
  <rcc rId="5758" sId="1">
    <oc r="A8">
      <v>1</v>
    </oc>
    <nc r="A8"/>
  </rcc>
  <rcc rId="5759" sId="1">
    <oc r="A9">
      <v>1</v>
    </oc>
    <nc r="A9"/>
  </rcc>
  <rcc rId="5760" sId="1">
    <oc r="B9" t="inlineStr">
      <is>
        <t>Gymnázium, Nový Bydžov, Komenského 77 - nást. celkem</t>
      </is>
    </oc>
    <nc r="B9"/>
  </rcc>
  <rcc rId="5761" sId="1">
    <oc r="A10">
      <v>1</v>
    </oc>
    <nc r="A10"/>
  </rcc>
  <rcc rId="5762" sId="1">
    <oc r="A11">
      <v>1</v>
    </oc>
    <nc r="A11"/>
  </rcc>
  <rcc rId="5763" sId="1">
    <oc r="B11" t="inlineStr">
      <is>
        <t>Obchodní akademie, Střední odborná škola a Jazyková škola s právem státní jazykové zkoušky, Hradec Králové, Pospíšilova 365</t>
      </is>
    </oc>
    <nc r="B11"/>
  </rcc>
  <rcc rId="5764" sId="1">
    <oc r="A12">
      <v>1</v>
    </oc>
    <nc r="A12"/>
  </rcc>
  <rcc rId="5765" sId="1">
    <oc r="A13">
      <v>1</v>
    </oc>
    <nc r="A13"/>
  </rcc>
  <rcc rId="5766" sId="1">
    <oc r="B13" t="inlineStr">
      <is>
        <t>Střední odborná škola veterinární, Hradec Králové-Kukleny, Pražská 68</t>
      </is>
    </oc>
    <nc r="B13"/>
  </rcc>
  <rcc rId="5767" sId="1">
    <oc r="A14">
      <v>1</v>
    </oc>
    <nc r="A14"/>
  </rcc>
  <rcc rId="5768" sId="1">
    <oc r="A15">
      <v>1</v>
    </oc>
    <nc r="A15"/>
  </rcc>
  <rcc rId="5769" sId="1">
    <oc r="B15" t="inlineStr">
      <is>
        <t>SPŠ, Střední odborná škola a Střední odborné učiliště, Hradec Králové, Hradební 1029</t>
      </is>
    </oc>
    <nc r="B15"/>
  </rcc>
  <rcc rId="5770" sId="1">
    <oc r="A16">
      <v>1</v>
    </oc>
    <nc r="A16"/>
  </rcc>
  <rcc rId="5771" sId="1">
    <oc r="A17">
      <v>1</v>
    </oc>
    <nc r="A17"/>
  </rcc>
  <rcc rId="5772" sId="1">
    <oc r="B17" t="inlineStr">
      <is>
        <t>Střední odborná škola a Střední odborné učiliště, Hradec Králové, Vocelova 1338</t>
      </is>
    </oc>
    <nc r="B17"/>
  </rcc>
  <rcc rId="5773" sId="1">
    <oc r="A18">
      <v>1</v>
    </oc>
    <nc r="A18"/>
  </rcc>
  <rcc rId="5774" sId="1">
    <oc r="A19">
      <v>1</v>
    </oc>
    <nc r="A19"/>
  </rcc>
  <rcc rId="5775" sId="1">
    <oc r="B19" t="inlineStr">
      <is>
        <t>Střední uměleckoprůmyslová škola hudebních nástrojů a nábytku, Hradec Králové, 17. listopadu 1202</t>
      </is>
    </oc>
    <nc r="B19"/>
  </rcc>
  <rcc rId="5776" sId="1">
    <oc r="A20">
      <v>1</v>
    </oc>
    <nc r="A20"/>
  </rcc>
  <rcc rId="5777" sId="1">
    <oc r="A21">
      <v>1</v>
    </oc>
    <nc r="A21"/>
  </rcc>
  <rcc rId="5778" sId="1">
    <oc r="B21" t="inlineStr">
      <is>
        <t>Střední průmyslová škola stavební, Hradec Králové , Pospíšilova tř. 787</t>
      </is>
    </oc>
    <nc r="B21"/>
  </rcc>
  <rcc rId="5779" sId="1">
    <oc r="A22">
      <v>1</v>
    </oc>
    <nc r="A22"/>
  </rcc>
  <rcc rId="5780" sId="1">
    <oc r="A23">
      <v>1</v>
    </oc>
    <nc r="A23"/>
  </rcc>
  <rcc rId="5781" sId="1">
    <oc r="B23" t="inlineStr">
      <is>
        <t>Vyšší odborná škola zdravotnická a Střední zdravotnická škola, Hradec Králové, Komenského 234</t>
      </is>
    </oc>
    <nc r="B23"/>
  </rcc>
  <rcc rId="5782" sId="1">
    <oc r="A24">
      <v>1</v>
    </oc>
    <nc r="A24"/>
  </rcc>
  <rcc rId="5783" sId="1">
    <oc r="A25">
      <v>1</v>
    </oc>
    <nc r="A25"/>
  </rcc>
  <rcc rId="5784" sId="1">
    <oc r="B25" t="inlineStr">
      <is>
        <t>Střední škola technická a řemeslná,  Nový Bydžov, Dr. M. Tyrše 112</t>
      </is>
    </oc>
    <nc r="B25"/>
  </rcc>
  <rcc rId="5785" sId="1">
    <oc r="A26">
      <v>1</v>
    </oc>
    <nc r="A26"/>
  </rcc>
  <rcc rId="5786" sId="1">
    <oc r="A27">
      <v>1</v>
    </oc>
    <nc r="A27"/>
  </rcc>
  <rcc rId="5787" sId="1">
    <oc r="B27" t="inlineStr">
      <is>
        <t>Střední škola služeb, obchodu a gastronomie, Hradec Králové celkem</t>
      </is>
    </oc>
    <nc r="B27"/>
  </rcc>
  <rcc rId="5788" sId="1">
    <oc r="A28">
      <v>1</v>
    </oc>
    <nc r="A28"/>
  </rcc>
  <rcc rId="5789" sId="1">
    <oc r="A29">
      <v>1</v>
    </oc>
    <nc r="A29"/>
  </rcc>
  <rcc rId="5790" sId="1">
    <oc r="B29" t="inlineStr">
      <is>
        <t>Střední škola profesní přípravy, 
Hradec Králové, 17. listopadu 1212</t>
      </is>
    </oc>
    <nc r="B29"/>
  </rcc>
  <rcc rId="5791" sId="1">
    <oc r="A30">
      <v>1</v>
    </oc>
    <nc r="A30"/>
  </rcc>
  <rcc rId="5792" sId="1">
    <oc r="A31">
      <v>1</v>
    </oc>
    <nc r="A31"/>
  </rcc>
  <rcc rId="5793" sId="1">
    <oc r="B31" t="inlineStr">
      <is>
        <t>Mateřská škola, Speciální základní škola a Praktická škola, Hradec Králové, Hradecká 1231</t>
      </is>
    </oc>
    <nc r="B31"/>
  </rcc>
  <rcc rId="5794" sId="1">
    <oc r="A32">
      <v>1</v>
    </oc>
    <nc r="A32"/>
  </rcc>
  <rcc rId="5795" sId="1">
    <oc r="A33">
      <v>1</v>
    </oc>
    <nc r="A33"/>
  </rcc>
  <rcc rId="5796" sId="1">
    <oc r="B33" t="inlineStr">
      <is>
        <t>Vyšší odborná škola, Střední škola, Základní škola a Mateřská škola, Hradec Králové, Štefánikova 549</t>
      </is>
    </oc>
    <nc r="B33"/>
  </rcc>
  <rcc rId="5797" sId="1">
    <oc r="A34">
      <v>1</v>
    </oc>
    <nc r="A34"/>
  </rcc>
  <rcc rId="5798" sId="1">
    <oc r="A35">
      <v>1</v>
    </oc>
    <nc r="A35"/>
  </rcc>
  <rcc rId="5799" sId="1">
    <oc r="B35" t="inlineStr">
      <is>
        <t>Základní škola a Mateřská škola při Fakultní nemocnici, Hradec Králové, Sokolská třída 581</t>
      </is>
    </oc>
    <nc r="B35"/>
  </rcc>
  <rcc rId="5800" sId="1">
    <oc r="A36">
      <v>1</v>
    </oc>
    <nc r="A36"/>
  </rcc>
  <rcc rId="5801" sId="1">
    <oc r="A37">
      <v>1</v>
    </oc>
    <nc r="A37"/>
  </rcc>
  <rcc rId="5802" sId="1">
    <oc r="B37" t="inlineStr">
      <is>
        <t>Základní škola, Nový Bydžov, F. Palackého 1240</t>
      </is>
    </oc>
    <nc r="B37"/>
  </rcc>
  <rcc rId="5803" sId="1">
    <oc r="A38">
      <v>1</v>
    </oc>
    <nc r="A38"/>
  </rcc>
  <rcc rId="5804" sId="1">
    <oc r="A39">
      <v>1</v>
    </oc>
    <nc r="A39"/>
  </rcc>
  <rcc rId="5805" sId="1">
    <oc r="B39" t="inlineStr">
      <is>
        <t>Pedagogicko-psychologická poradnaa SPC Královéhradeckého kraje, Hradec Králové, Na Okrouhlíku 1371/30</t>
      </is>
    </oc>
    <nc r="B39"/>
  </rcc>
  <rcc rId="5806" sId="1">
    <oc r="A40">
      <v>1</v>
    </oc>
    <nc r="A40"/>
  </rcc>
  <rcc rId="5807" sId="1">
    <oc r="A41">
      <v>1</v>
    </oc>
    <nc r="A41"/>
  </rcc>
  <rcc rId="5808" sId="1">
    <oc r="B41" t="inlineStr">
      <is>
        <t>Dětský domov a školní jídelna, Nechanice, Hrádecká 267</t>
      </is>
    </oc>
    <nc r="B41"/>
  </rcc>
  <rcc rId="5809" sId="1">
    <oc r="A42">
      <v>1</v>
    </oc>
    <nc r="A42"/>
  </rcc>
  <rcc rId="5810" sId="1">
    <oc r="A43">
      <v>1</v>
    </oc>
    <nc r="A43"/>
  </rcc>
  <rcc rId="5811" sId="1">
    <oc r="B43" t="inlineStr">
      <is>
        <t>Domov mládeže, internát a školní jídelna, Hradec Králové, Vocelova 1469/5</t>
      </is>
    </oc>
    <nc r="B43"/>
  </rcc>
  <rcc rId="5812" sId="1">
    <oc r="A44">
      <v>1</v>
    </oc>
    <nc r="A44"/>
  </rcc>
  <rcc rId="5813" sId="1">
    <oc r="A45">
      <v>1</v>
    </oc>
    <nc r="A45"/>
  </rcc>
  <rcc rId="5814" sId="1">
    <oc r="B45" t="inlineStr">
      <is>
        <t>Školní jídelna, Hradec Králové, Hradecká 1219</t>
      </is>
    </oc>
    <nc r="B45"/>
  </rcc>
  <rcc rId="5815" sId="1">
    <oc r="A46">
      <v>1</v>
    </oc>
    <nc r="A46"/>
  </rcc>
  <rcc rId="5816" sId="1">
    <oc r="A47">
      <v>2</v>
    </oc>
    <nc r="A47"/>
  </rcc>
  <rcc rId="5817" sId="1">
    <oc r="B47" t="inlineStr">
      <is>
        <t>Lepařovo gymnázium, Jičín, Jiráskova 30</t>
      </is>
    </oc>
    <nc r="B47"/>
  </rcc>
  <rcc rId="5818" sId="1">
    <oc r="A48">
      <v>2</v>
    </oc>
    <nc r="A48"/>
  </rcc>
  <rcc rId="5819" sId="1">
    <oc r="A49">
      <v>2</v>
    </oc>
    <nc r="A49"/>
  </rcc>
  <rcc rId="5820" sId="1">
    <oc r="B49" t="inlineStr">
      <is>
        <t xml:space="preserve">Zemědělská akademie a gymnázium Hořice </t>
      </is>
    </oc>
    <nc r="B49"/>
  </rcc>
  <rcc rId="5821" sId="1">
    <oc r="A50">
      <v>2</v>
    </oc>
    <nc r="A50"/>
  </rcc>
  <rcc rId="5822" sId="1">
    <oc r="A51">
      <v>2</v>
    </oc>
    <nc r="A51"/>
  </rcc>
  <rcc rId="5823" sId="1">
    <oc r="B51" t="inlineStr">
      <is>
        <t>Gymnázium a Střední odborná škola pedagogická, Nová Paka, Kumburská 740</t>
      </is>
    </oc>
    <nc r="B51"/>
  </rcc>
  <rcc rId="5824" sId="1">
    <oc r="A52">
      <v>2</v>
    </oc>
    <nc r="A52"/>
  </rcc>
  <rcc rId="5825" sId="1">
    <oc r="A53">
      <v>2</v>
    </oc>
    <nc r="A53"/>
  </rcc>
  <rcc rId="5826" sId="1">
    <oc r="B53" t="inlineStr">
      <is>
        <t>Masarykova obchodní akademie, Jičín, 17. listopadu 220</t>
      </is>
    </oc>
    <nc r="B53"/>
  </rcc>
  <rcc rId="5827" sId="1">
    <oc r="A54">
      <v>2</v>
    </oc>
    <nc r="A54"/>
  </rcc>
  <rcc rId="5828" sId="1">
    <oc r="A55">
      <v>2</v>
    </oc>
    <nc r="A55"/>
  </rcc>
  <rcc rId="5829" sId="1">
    <oc r="B55" t="inlineStr">
      <is>
        <t>Střední uměleckoprůmyslová škola sochařská a kamenická, Hořice, příspěvková organizace</t>
      </is>
    </oc>
    <nc r="B55"/>
  </rcc>
  <rcc rId="5830" sId="1">
    <oc r="A56">
      <v>2</v>
    </oc>
    <nc r="A56"/>
  </rcc>
  <rcc rId="5831" sId="1">
    <oc r="A57">
      <v>2</v>
    </oc>
    <nc r="A57"/>
  </rcc>
  <rcc rId="5832" sId="1">
    <oc r="B57" t="inlineStr">
      <is>
        <t>Střední škola zahradnická, Kopidlno, náměstí Hilmarovo 1</t>
      </is>
    </oc>
    <nc r="B57"/>
  </rcc>
  <rcc rId="5833" sId="1">
    <oc r="A58">
      <v>2</v>
    </oc>
    <nc r="A58"/>
  </rcc>
  <rcc rId="5834" sId="1">
    <oc r="A59">
      <v>2</v>
    </oc>
    <nc r="A59"/>
  </rcc>
  <rcc rId="5835" sId="1">
    <oc r="B59" t="inlineStr">
      <is>
        <t>Střední škola strojírenská a elektrotechnická, Nová Paka</t>
      </is>
    </oc>
    <nc r="B59"/>
  </rcc>
  <rcc rId="5836" sId="1">
    <oc r="A60">
      <v>2</v>
    </oc>
    <nc r="A60"/>
  </rcc>
  <rcc rId="5837" sId="1">
    <oc r="A61">
      <v>2</v>
    </oc>
    <nc r="A61"/>
  </rcc>
  <rcc rId="5838" sId="1">
    <oc r="B61" t="inlineStr">
      <is>
        <t>Střední škola gastronomie a služeb, Nová Paka, Masarykovo nám. 2</t>
      </is>
    </oc>
    <nc r="B61"/>
  </rcc>
  <rcc rId="5839" sId="1">
    <oc r="A62">
      <v>2</v>
    </oc>
    <nc r="A62"/>
  </rcc>
  <rcc rId="5840" sId="1">
    <oc r="A63">
      <v>2</v>
    </oc>
    <nc r="A63"/>
  </rcc>
  <rcc rId="5841" sId="1">
    <oc r="B63" t="inlineStr">
      <is>
        <t>Vyšší odborná škola a  Střední průmyslová škola, Jičín, Pod Koželuhy 100</t>
      </is>
    </oc>
    <nc r="B63"/>
  </rcc>
  <rcc rId="5842" sId="1">
    <oc r="A64">
      <v>2</v>
    </oc>
    <nc r="A64"/>
  </rcc>
  <rcc rId="5843" sId="1">
    <oc r="A65">
      <v>2</v>
    </oc>
    <nc r="A65"/>
  </rcc>
  <rcc rId="5844" sId="1">
    <oc r="B65" t="inlineStr">
      <is>
        <t>Střední škola řemesel a Základní  škola, Hořice, Havlíčkova 54</t>
      </is>
    </oc>
    <nc r="B65"/>
  </rcc>
  <rcc rId="5845" sId="1">
    <oc r="A66">
      <v>2</v>
    </oc>
    <nc r="A66"/>
  </rcc>
  <rcc rId="5846" sId="1">
    <oc r="A67">
      <v>2</v>
    </oc>
    <nc r="A67"/>
  </rcc>
  <rcc rId="5847" sId="1">
    <oc r="B67" t="inlineStr">
      <is>
        <t>Základní škola a Praktická škola, Soudná 12, Jičín</t>
      </is>
    </oc>
    <nc r="B67"/>
  </rcc>
  <rcc rId="5848" sId="1">
    <oc r="A68">
      <v>2</v>
    </oc>
    <nc r="A68"/>
  </rcc>
  <rcc rId="5849" sId="1">
    <oc r="A69">
      <v>3</v>
    </oc>
    <nc r="A69"/>
  </rcc>
  <rcc rId="5850" sId="1">
    <oc r="B69" t="inlineStr">
      <is>
        <t>Gymnázium, Broumov, Hradební 218</t>
      </is>
    </oc>
    <nc r="B69"/>
  </rcc>
  <rcc rId="5851" sId="1">
    <oc r="A70">
      <v>3</v>
    </oc>
    <nc r="A70"/>
  </rcc>
  <rcc rId="5852" sId="1">
    <oc r="A71">
      <v>3</v>
    </oc>
    <nc r="A71"/>
  </rcc>
  <rcc rId="5853" sId="1">
    <oc r="B71" t="inlineStr">
      <is>
        <t>Gymnázium Jaroslava Žáka, Jaroměř, Lužická 423</t>
      </is>
    </oc>
    <nc r="B71"/>
  </rcc>
  <rcc rId="5854" sId="1">
    <oc r="A72">
      <v>3</v>
    </oc>
    <nc r="A72"/>
  </rcc>
  <rcc rId="5855" sId="1">
    <oc r="A73">
      <v>3</v>
    </oc>
    <nc r="A73"/>
  </rcc>
  <rcc rId="5856" sId="1">
    <oc r="B73" t="inlineStr">
      <is>
        <t>Jiráskovo gymnázium, Náchod, Řezníčkova 451</t>
      </is>
    </oc>
    <nc r="B73"/>
  </rcc>
  <rcc rId="5857" sId="1">
    <oc r="A74">
      <v>3</v>
    </oc>
    <nc r="A74"/>
  </rcc>
  <rcc rId="5858" sId="1">
    <oc r="A75">
      <v>3</v>
    </oc>
    <nc r="A75"/>
  </rcc>
  <rcc rId="5859" sId="1">
    <oc r="B75" t="inlineStr">
      <is>
        <t>Střední průmyslová škola stavební a Obchodní akademie arch. Jana Letzela, Náchod, příspěvková oranizace</t>
      </is>
    </oc>
    <nc r="B75"/>
  </rcc>
  <rcc rId="5860" sId="1">
    <oc r="A76">
      <v>3</v>
    </oc>
    <nc r="A76"/>
  </rcc>
  <rcc rId="5861" sId="1">
    <oc r="A77">
      <v>3</v>
    </oc>
    <nc r="A77"/>
  </rcc>
  <rcc rId="5862" sId="1">
    <oc r="B77" t="inlineStr">
      <is>
        <t>Střední škola řemeslná, Jaroměř, Studničkova 260</t>
      </is>
    </oc>
    <nc r="B77"/>
  </rcc>
  <rcc rId="5863" sId="1">
    <oc r="A78">
      <v>3</v>
    </oc>
    <nc r="A78"/>
  </rcc>
  <rcc rId="5864" sId="1">
    <oc r="A79">
      <v>3</v>
    </oc>
    <nc r="A79"/>
  </rcc>
  <rcc rId="5865" sId="1">
    <oc r="B79" t="inlineStr">
      <is>
        <t>Střední průmyslová škola Otty Wichterleho, příspěvková organizace</t>
      </is>
    </oc>
    <nc r="B79"/>
  </rcc>
  <rcc rId="5866" sId="1">
    <oc r="A80">
      <v>3</v>
    </oc>
    <nc r="A80"/>
  </rcc>
  <rcc rId="5867" sId="1">
    <oc r="A81">
      <v>3</v>
    </oc>
    <nc r="A81"/>
  </rcc>
  <rcc rId="5868" sId="1">
    <oc r="B81" t="inlineStr">
      <is>
        <t xml:space="preserve">Střední průmyslová škola, Odborná škola a Základní škola, Nové Město nad Metují, Československé armády 376 </t>
      </is>
    </oc>
    <nc r="B81"/>
  </rcc>
  <rcc rId="5869" sId="1">
    <oc r="A82">
      <v>3</v>
    </oc>
    <nc r="A82"/>
  </rcc>
  <rcc rId="5870" sId="1">
    <oc r="A83">
      <v>3</v>
    </oc>
    <nc r="A83"/>
  </rcc>
  <rcc rId="5871" sId="1">
    <oc r="B83" t="inlineStr">
      <is>
        <t>Praktická škola, Základní škola a Mateřská škola Josefa Zemana, Náchod, Jiráskova 461</t>
      </is>
    </oc>
    <nc r="B83"/>
  </rcc>
  <rcc rId="5872" sId="1">
    <oc r="A84">
      <v>3</v>
    </oc>
    <nc r="A84"/>
  </rcc>
  <rcc rId="5873" sId="1">
    <oc r="A85">
      <v>3</v>
    </oc>
    <nc r="A85"/>
  </rcc>
  <rcc rId="5874" sId="1">
    <oc r="B85" t="inlineStr">
      <is>
        <t>Dětský domov, Základní škola speciální a Praktická škola, Jaroměř, Palackého 142</t>
      </is>
    </oc>
    <nc r="B85"/>
  </rcc>
  <rcc rId="5875" sId="1">
    <oc r="A86">
      <v>3</v>
    </oc>
    <nc r="A86"/>
  </rcc>
  <rcc rId="5876" sId="1">
    <oc r="A87">
      <v>3</v>
    </oc>
    <nc r="A87"/>
  </rcc>
  <rcc rId="5877" sId="1">
    <oc r="B87" t="inlineStr">
      <is>
        <t>Dětský domov, mateřská škola a školní jídelna, Broumov, třída Masarykova 246</t>
      </is>
    </oc>
    <nc r="B87"/>
  </rcc>
  <rcc rId="5878" sId="1">
    <oc r="A88">
      <v>3</v>
    </oc>
    <nc r="A88"/>
  </rcc>
  <rcc rId="5879" sId="1">
    <oc r="A89">
      <v>3</v>
    </oc>
    <nc r="A89"/>
  </rcc>
  <rcc rId="5880" sId="1">
    <oc r="B89" t="inlineStr">
      <is>
        <t>Základní škola a Praktická škola, Broumov, Kladská 164</t>
      </is>
    </oc>
    <nc r="B89"/>
  </rcc>
  <rcc rId="5881" sId="1">
    <oc r="A90">
      <v>3</v>
    </oc>
    <nc r="A90"/>
  </rcc>
  <rcc rId="5882" sId="1">
    <oc r="A91">
      <v>4</v>
    </oc>
    <nc r="A91"/>
  </rcc>
  <rcc rId="5883" sId="1">
    <oc r="B91" t="inlineStr">
      <is>
        <t>Gymnázium Františka Martina Pelcla, Rychnov nad Kněžnou, Hrdinů odboje 36</t>
      </is>
    </oc>
    <nc r="B91"/>
  </rcc>
  <rcc rId="5884" sId="1">
    <oc r="A92">
      <v>4</v>
    </oc>
    <nc r="A92"/>
  </rcc>
  <rcc rId="5885" sId="1">
    <oc r="A93">
      <v>4</v>
    </oc>
    <nc r="A93"/>
  </rcc>
  <rcc rId="5886" sId="1">
    <oc r="B93" t="inlineStr">
      <is>
        <t>Gymnázium, Dobruška, Pulická 779</t>
      </is>
    </oc>
    <nc r="B93"/>
  </rcc>
  <rcc rId="5887" sId="1">
    <oc r="A94">
      <v>4</v>
    </oc>
    <nc r="A94"/>
  </rcc>
  <rcc rId="5888" sId="1">
    <oc r="A95">
      <v>4</v>
    </oc>
    <nc r="A95"/>
  </rcc>
  <rcc rId="5889" sId="1">
    <oc r="B95" t="inlineStr">
      <is>
        <t>Obchodní akademie T. G. Masaryka, Kostelec nad Orlicí, Komenského 522</t>
      </is>
    </oc>
    <nc r="B95"/>
  </rcc>
  <rcc rId="5890" sId="1">
    <oc r="A96">
      <v>4</v>
    </oc>
    <nc r="A96"/>
  </rcc>
  <rcc rId="5891" sId="1">
    <oc r="A97">
      <v>4</v>
    </oc>
    <nc r="A97"/>
  </rcc>
  <rcc rId="5892" sId="1">
    <oc r="B97" t="inlineStr">
      <is>
        <t>Střední průmyslová škola elektrotechniky a informačních technologií, Dobruška, Čs. odboje 670</t>
      </is>
    </oc>
    <nc r="B97"/>
  </rcc>
  <rcc rId="5893" sId="1">
    <oc r="A98">
      <v>4</v>
    </oc>
    <nc r="A98"/>
  </rcc>
  <rcc rId="5894" sId="1">
    <oc r="A99">
      <v>4</v>
    </oc>
    <nc r="A99"/>
  </rcc>
  <rcc rId="5895" sId="1">
    <oc r="B99" t="inlineStr">
      <is>
        <t>Vyšší odborná škola a Střední průmyslová škola, Rychnov nad Kněžnou, U Stadionu 1166</t>
      </is>
    </oc>
    <nc r="B99"/>
  </rcc>
  <rcc rId="5896" sId="1">
    <oc r="A100">
      <v>4</v>
    </oc>
    <nc r="A100"/>
  </rcc>
  <rcc rId="5897" sId="1">
    <oc r="A101">
      <v>4</v>
    </oc>
    <nc r="A101"/>
  </rcc>
  <rcc rId="5898" sId="1">
    <oc r="B101" t="inlineStr">
      <is>
        <t>Střední škola zemědělská a ekologická a  střední odborné učiliště chladicí a klimatizační techniky, Kostelec nad Orlicí, Komenského 873</t>
      </is>
    </oc>
    <nc r="B101"/>
  </rcc>
  <rcc rId="5899" sId="1">
    <oc r="A102">
      <v>4</v>
    </oc>
    <nc r="A102"/>
  </rcc>
  <rcc rId="5900" sId="1">
    <oc r="A103">
      <v>4</v>
    </oc>
    <nc r="A103"/>
  </rcc>
  <rcc rId="5901" sId="1">
    <oc r="B103" t="inlineStr">
      <is>
        <t xml:space="preserve">Základní škola a Praktická škola, Rychnov nad Kněžnou, Kolowratská 485  </t>
      </is>
    </oc>
    <nc r="B103"/>
  </rcc>
  <rcc rId="5902" sId="1">
    <oc r="A104">
      <v>4</v>
    </oc>
    <nc r="A104"/>
  </rcc>
  <rcc rId="5903" sId="1">
    <oc r="A105">
      <v>4</v>
    </oc>
    <nc r="A105"/>
  </rcc>
  <rcc rId="5904" sId="1">
    <oc r="B105" t="inlineStr">
      <is>
        <t>Základní škola, Dobruška, Opočenská 115</t>
      </is>
    </oc>
    <nc r="B105"/>
  </rcc>
  <rcc rId="5905" sId="1">
    <oc r="A106">
      <v>4</v>
    </oc>
    <nc r="A106"/>
  </rcc>
  <rcc rId="5906" sId="1">
    <oc r="A107">
      <v>4</v>
    </oc>
    <nc r="A107"/>
  </rcc>
  <rcc rId="5907" sId="1">
    <oc r="B107" t="inlineStr">
      <is>
        <t>Dětský domov, Potštejn, Českých bratří 141</t>
      </is>
    </oc>
    <nc r="B107"/>
  </rcc>
  <rcc rId="5908" sId="1">
    <oc r="A108">
      <v>4</v>
    </oc>
    <nc r="A108"/>
  </rcc>
  <rcc rId="5909" sId="1">
    <oc r="A109">
      <v>4</v>
    </oc>
    <nc r="A109"/>
  </rcc>
  <rcc rId="5910" sId="1">
    <oc r="B109" t="inlineStr">
      <is>
        <t>Dětský domov a školní jídelna, Sedloňov 153</t>
      </is>
    </oc>
    <nc r="B109"/>
  </rcc>
  <rcc rId="5911" sId="1">
    <oc r="A110">
      <v>4</v>
    </oc>
    <nc r="A110"/>
  </rcc>
  <rcc rId="5912" sId="1">
    <oc r="A111">
      <v>5</v>
    </oc>
    <nc r="A111"/>
  </rcc>
  <rcc rId="5913" sId="1">
    <oc r="B111" t="inlineStr">
      <is>
        <t>Gymnázium, Dvůr Králové nad Labem, nám. Odboje 304</t>
      </is>
    </oc>
    <nc r="B111"/>
  </rcc>
  <rcc rId="5914" sId="1">
    <oc r="A112">
      <v>5</v>
    </oc>
    <nc r="A112"/>
  </rcc>
  <rcc rId="5915" sId="1">
    <oc r="A113">
      <v>5</v>
    </oc>
    <nc r="A113"/>
  </rcc>
  <rcc rId="5916" sId="1">
    <oc r="B113" t="inlineStr">
      <is>
        <t>Gymnázium, Trutnov, Jiráskovo náměstí 325</t>
      </is>
    </oc>
    <nc r="B113"/>
  </rcc>
  <rcc rId="5917" sId="1">
    <oc r="A114">
      <v>5</v>
    </oc>
    <nc r="A114"/>
  </rcc>
  <rcc rId="5918" sId="1">
    <oc r="A115">
      <v>5</v>
    </oc>
    <nc r="A115"/>
  </rcc>
  <rcc rId="5919" sId="1">
    <oc r="B115" t="inlineStr">
      <is>
        <t>Krkonošské gymnázium a SOŠ, Vrchlabí</t>
      </is>
    </oc>
    <nc r="B115"/>
  </rcc>
  <rcc rId="5920" sId="1">
    <oc r="A116">
      <v>5</v>
    </oc>
    <nc r="A116"/>
  </rcc>
  <rcc rId="5921" sId="1">
    <oc r="A117">
      <v>5</v>
    </oc>
    <nc r="A117"/>
  </rcc>
  <rcc rId="5922" sId="1">
    <oc r="B117" t="inlineStr">
      <is>
        <t>Střední průmyslová škola a Střední odborná škola,Dvůr Králové nad Labem, příspěvková organizace</t>
      </is>
    </oc>
    <nc r="B117"/>
  </rcc>
  <rcc rId="5923" sId="1">
    <oc r="A118">
      <v>5</v>
    </oc>
    <nc r="A118"/>
  </rcc>
  <rcc rId="5924" sId="1">
    <oc r="A119">
      <v>5</v>
    </oc>
    <nc r="A119"/>
  </rcc>
  <rcc rId="5925" sId="1">
    <oc r="B119" t="inlineStr">
      <is>
        <t>Střední průmyslová škola, Trutnov, Školní 101</t>
      </is>
    </oc>
    <nc r="B119"/>
  </rcc>
  <rcc rId="5926" sId="1">
    <oc r="A120">
      <v>5</v>
    </oc>
    <nc r="A120"/>
  </rcc>
  <rcc rId="5927" sId="1">
    <oc r="A121">
      <v>5</v>
    </oc>
    <nc r="A121"/>
  </rcc>
  <rcc rId="5928" sId="1">
    <oc r="B121" t="inlineStr">
      <is>
        <t>Vyšší odborná škola zdravotnická,Střední zdravotnická škola a Obchodní akademie, Trutnov, Procházkova 303</t>
      </is>
    </oc>
    <nc r="B121"/>
  </rcc>
  <rcc rId="5929" sId="1">
    <oc r="A122">
      <v>5</v>
    </oc>
    <nc r="A122"/>
  </rcc>
  <rcc rId="5930" sId="1">
    <oc r="A123">
      <v>5</v>
    </oc>
    <nc r="A123"/>
  </rcc>
  <rcc rId="5931" sId="1">
    <oc r="B123" t="inlineStr">
      <is>
        <t>Česká lesnická akademie Trutnov-střední škola a vyšší odborná škola</t>
      </is>
    </oc>
    <nc r="B123"/>
  </rcc>
  <rcc rId="5932" sId="1">
    <oc r="A124">
      <v>5</v>
    </oc>
    <nc r="A124"/>
  </rcc>
  <rcc rId="5933" sId="1">
    <oc r="A125">
      <v>5</v>
    </oc>
    <nc r="A125"/>
  </rcc>
  <rcc rId="5934" sId="1">
    <oc r="B125" t="inlineStr">
      <is>
        <t>Střední škola hotelnictví, řemesel a gastronomie, Trutnov, příspěvková organizace</t>
      </is>
    </oc>
    <nc r="B125"/>
  </rcc>
  <rcc rId="5935" sId="1">
    <oc r="A126">
      <v>5</v>
    </oc>
    <nc r="A126"/>
  </rcc>
  <rcc rId="5936" sId="1">
    <oc r="A127">
      <v>5</v>
    </oc>
    <nc r="A127"/>
  </rcc>
  <rcc rId="5937" sId="1">
    <oc r="B127" t="inlineStr">
      <is>
        <t>Střední škola a Základní škola Sluneční, Hostinné, Mládežnická 329</t>
      </is>
    </oc>
    <nc r="B127"/>
  </rcc>
  <rcc rId="5938" sId="1">
    <oc r="A128">
      <v>5</v>
    </oc>
    <nc r="A128"/>
  </rcc>
  <rcc rId="5939" sId="1">
    <oc r="A129">
      <v>5</v>
    </oc>
    <nc r="A129"/>
  </rcc>
  <rcc rId="5940" sId="1">
    <oc r="B129" t="inlineStr">
      <is>
        <t>Mateřská škola, Trutnov, Na Struze 124</t>
      </is>
    </oc>
    <nc r="B129"/>
  </rcc>
  <rcc rId="5941" sId="1">
    <oc r="A130">
      <v>5</v>
    </oc>
    <nc r="A130"/>
  </rcc>
  <rcc rId="5942" sId="1">
    <oc r="A131">
      <v>5</v>
    </oc>
    <nc r="A131"/>
  </rcc>
  <rcc rId="5943" sId="1">
    <oc r="B131" t="inlineStr">
      <is>
        <t>Základní škola logopedická a Mateřská škola logopedická, Choustníkovo Hradiště</t>
      </is>
    </oc>
    <nc r="B131"/>
  </rcc>
  <rcc rId="5944" sId="1">
    <oc r="A132">
      <v>5</v>
    </oc>
    <nc r="A132"/>
  </rcc>
  <rcc rId="5945" sId="1">
    <oc r="A133">
      <v>5</v>
    </oc>
    <nc r="A133"/>
  </rcc>
  <rcc rId="5946" sId="1">
    <oc r="B133" t="inlineStr">
      <is>
        <t>Základní škola Vrchlabí, Krkonošská 230, příspěvková organizace</t>
      </is>
    </oc>
    <nc r="B133"/>
  </rcc>
  <rcc rId="5947" sId="1">
    <oc r="A134">
      <v>5</v>
    </oc>
    <nc r="A134"/>
  </rcc>
  <rcc rId="5948" sId="1">
    <oc r="A135">
      <v>5</v>
    </oc>
    <nc r="A135"/>
  </rcc>
  <rcc rId="5949" sId="1">
    <oc r="B135" t="inlineStr">
      <is>
        <t>Základní škola a Mateřská škola při dětské léčebně, Janské Lázně, Horní promenáda 268</t>
      </is>
    </oc>
    <nc r="B135"/>
  </rcc>
  <rcc rId="5950" sId="1">
    <oc r="A136">
      <v>5</v>
    </oc>
    <nc r="A136"/>
  </rcc>
  <rcc rId="5951" sId="1">
    <oc r="A137">
      <v>5</v>
    </oc>
    <nc r="A137"/>
  </rcc>
  <rcc rId="5952" sId="1">
    <oc r="B137" t="inlineStr">
      <is>
        <t>Základní škola a Praktická škola, Dvůr Králové nad Labem, Přemyslova 479</t>
      </is>
    </oc>
    <nc r="B137"/>
  </rcc>
  <rcc rId="5953" sId="1">
    <oc r="A138">
      <v>5</v>
    </oc>
    <nc r="A138"/>
  </rcc>
  <rcc rId="5954" sId="1">
    <oc r="A139">
      <v>5</v>
    </oc>
    <nc r="A139"/>
  </rcc>
  <rcc rId="5955" sId="1">
    <oc r="B139" t="inlineStr">
      <is>
        <t>Mateřská škola, Základní škola a Praktická škola, Trutnov, Horská 160</t>
      </is>
    </oc>
    <nc r="B139"/>
  </rcc>
  <rcc rId="5956" sId="1">
    <oc r="A140">
      <v>5</v>
    </oc>
    <nc r="A140"/>
  </rcc>
  <rcc rId="5957" sId="1">
    <oc r="A141">
      <v>5</v>
    </oc>
    <nc r="A141"/>
  </rcc>
  <rcc rId="5958" sId="1">
    <oc r="B141" t="inlineStr">
      <is>
        <t>Speciální základní škola Augustina Bartoše, Úpice, Nábřeží pplk. A. Bunzla 660</t>
      </is>
    </oc>
    <nc r="B141"/>
  </rcc>
  <rcc rId="5959" sId="1">
    <oc r="A142">
      <v>5</v>
    </oc>
    <nc r="A142"/>
  </rcc>
  <rcc rId="5960" sId="1">
    <oc r="A143">
      <v>5</v>
    </oc>
    <nc r="A143"/>
  </rcc>
  <rcc rId="5961" sId="1">
    <oc r="B143" t="inlineStr">
      <is>
        <t>Dětský domov, základní škola a školní jídelna, Dolní Lánov 240</t>
      </is>
    </oc>
    <nc r="B143"/>
  </rcc>
  <rcc rId="5962" sId="1">
    <oc r="A144">
      <v>5</v>
    </oc>
    <nc r="A144"/>
  </rcc>
  <rcc rId="5963" sId="1">
    <oc r="A145">
      <v>5</v>
    </oc>
    <nc r="A145"/>
  </rcc>
  <rcc rId="5964" sId="1">
    <oc r="B145" t="inlineStr">
      <is>
        <t>Dětský domov a školní jídelna, Vrchlabí, Žižkova 497</t>
      </is>
    </oc>
    <nc r="B145"/>
  </rcc>
  <rcc rId="5965" sId="1">
    <oc r="A146">
      <v>5</v>
    </oc>
    <nc r="A146"/>
  </rcc>
  <rcc rId="5966" sId="1" numFmtId="4">
    <oc r="D47">
      <v>32.146599999999999</v>
    </oc>
    <nc r="D47"/>
  </rcc>
  <rcc rId="5967" sId="1" numFmtId="4">
    <oc r="E47">
      <v>0</v>
    </oc>
    <nc r="E47"/>
  </rcc>
  <rcc rId="5968" sId="1" numFmtId="4">
    <oc r="F47">
      <v>12487.880999999999</v>
    </oc>
    <nc r="F47"/>
  </rcc>
  <rcc rId="5969" sId="1" numFmtId="4">
    <oc r="G47">
      <v>3166.1680000000001</v>
    </oc>
    <nc r="G47"/>
  </rcc>
  <rcc rId="5970" sId="1" numFmtId="4">
    <oc r="H47">
      <v>1291.056</v>
    </oc>
    <nc r="H47"/>
  </rcc>
  <rcc rId="5971" sId="1" numFmtId="4">
    <oc r="I47">
      <v>2319.4</v>
    </oc>
    <nc r="I47"/>
  </rcc>
  <rcc rId="5972" sId="1" numFmtId="4">
    <oc r="J47">
      <v>364.55200000000002</v>
    </oc>
    <nc r="J47"/>
  </rcc>
  <rcc rId="5973" sId="1" numFmtId="4">
    <oc r="K47">
      <v>156.30600000000001</v>
    </oc>
    <nc r="K47"/>
  </rcc>
  <rcc rId="5974" sId="1" numFmtId="4">
    <oc r="L47">
      <v>214.73500000000001</v>
    </oc>
    <nc r="L47"/>
  </rcc>
  <rcc rId="5975" sId="1" numFmtId="4">
    <oc r="M47">
      <v>0</v>
    </oc>
    <nc r="M47"/>
  </rcc>
  <rcc rId="5976" sId="1" numFmtId="4">
    <oc r="N47">
      <v>20.346</v>
    </oc>
    <nc r="N47"/>
  </rcc>
  <rcc rId="5977" sId="1" numFmtId="4">
    <oc r="O47">
      <v>0</v>
    </oc>
    <nc r="O47"/>
  </rcc>
  <rcc rId="5978" sId="1" numFmtId="4">
    <oc r="D48">
      <v>7.3903999999999996</v>
    </oc>
    <nc r="D48"/>
  </rcc>
  <rcc rId="5979" sId="1" numFmtId="4">
    <oc r="E48">
      <v>0</v>
    </oc>
    <nc r="E48"/>
  </rcc>
  <rcc rId="5980" sId="1" numFmtId="4">
    <oc r="F48">
      <v>1824.3009999999999</v>
    </oc>
    <nc r="F48"/>
  </rcc>
  <rcc rId="5981" sId="1" numFmtId="4">
    <oc r="G48">
      <v>362.15</v>
    </oc>
    <nc r="G48"/>
  </rcc>
  <rcc rId="5982" sId="1" numFmtId="4">
    <oc r="H48">
      <v>807.34100000000001</v>
    </oc>
    <nc r="H48"/>
  </rcc>
  <rcc rId="5983" sId="1" numFmtId="4">
    <oc r="I48">
      <v>533.73099999999999</v>
    </oc>
    <nc r="I48"/>
  </rcc>
  <rcc rId="5984" sId="1" numFmtId="4">
    <oc r="J48">
      <v>41.639000000000003</v>
    </oc>
    <nc r="J48"/>
  </rcc>
  <rcc rId="5985" sId="1" numFmtId="4">
    <oc r="K48">
      <v>0</v>
    </oc>
    <nc r="K48"/>
  </rcc>
  <rcc rId="5986" sId="1" numFmtId="4">
    <oc r="L48">
      <v>0</v>
    </oc>
    <nc r="L48"/>
  </rcc>
  <rcc rId="5987" sId="1" numFmtId="4">
    <oc r="M48">
      <v>0</v>
    </oc>
    <nc r="M48"/>
  </rcc>
  <rcc rId="5988" sId="1" numFmtId="4">
    <oc r="N48">
      <v>0</v>
    </oc>
    <nc r="N48"/>
  </rcc>
  <rcc rId="5989" sId="1" numFmtId="4">
    <oc r="O48">
      <v>0</v>
    </oc>
    <nc r="O48"/>
  </rcc>
  <rcc rId="5990" sId="1" numFmtId="4">
    <oc r="D49">
      <v>58.016399999999997</v>
    </oc>
    <nc r="D49"/>
  </rcc>
  <rcc rId="5991" sId="1" numFmtId="4">
    <oc r="E49">
      <v>0</v>
    </oc>
    <nc r="E49"/>
  </rcc>
  <rcc rId="5992" sId="1" numFmtId="4">
    <oc r="F49">
      <v>20482.585999999999</v>
    </oc>
    <nc r="F49"/>
  </rcc>
  <rcc rId="5993" sId="1" numFmtId="4">
    <oc r="G49">
      <v>6458.241</v>
    </oc>
    <nc r="G49"/>
  </rcc>
  <rcc rId="5994" sId="1" numFmtId="4">
    <oc r="H49">
      <v>223.708</v>
    </oc>
    <nc r="H49"/>
  </rcc>
  <rcc rId="5995" sId="1" numFmtId="4">
    <oc r="I49">
      <v>4101.0060000000003</v>
    </oc>
    <nc r="I49"/>
  </rcc>
  <rcc rId="5996" sId="1" numFmtId="4">
    <oc r="J49">
      <v>523.88199999999995</v>
    </oc>
    <nc r="J49"/>
  </rcc>
  <rcc rId="5997" sId="1" numFmtId="4">
    <oc r="K49">
      <v>287.82299999999998</v>
    </oc>
    <nc r="K49"/>
  </rcc>
  <rcc rId="5998" sId="1" numFmtId="4">
    <oc r="L49">
      <v>389.10599999999999</v>
    </oc>
    <nc r="L49"/>
  </rcc>
  <rcc rId="5999" sId="1" numFmtId="4">
    <oc r="M49">
      <v>6.01</v>
    </oc>
    <nc r="M49"/>
  </rcc>
  <rcc rId="6000" sId="1" numFmtId="4">
    <oc r="N49">
      <v>18.594000000000001</v>
    </oc>
    <nc r="N49"/>
  </rcc>
  <rcc rId="6001" sId="1" numFmtId="4">
    <oc r="O49">
      <v>27.448</v>
    </oc>
    <nc r="O49"/>
  </rcc>
  <rcc rId="6002" sId="1" numFmtId="4">
    <oc r="D50">
      <v>26.180800000000001</v>
    </oc>
    <nc r="D50"/>
  </rcc>
  <rcc rId="6003" sId="1" numFmtId="4">
    <oc r="E50">
      <v>0.33289999999999997</v>
    </oc>
    <nc r="E50"/>
  </rcc>
  <rcc rId="6004" sId="1" numFmtId="4">
    <oc r="F50">
      <v>5666.1779999999999</v>
    </oc>
    <nc r="F50"/>
  </rcc>
  <rcc rId="6005" sId="1" numFmtId="4">
    <oc r="G50">
      <v>1286.9069999999999</v>
    </oc>
    <nc r="G50"/>
  </rcc>
  <rcc rId="6006" sId="1" numFmtId="4">
    <oc r="H50">
      <v>257.83100000000002</v>
    </oc>
    <nc r="H50"/>
  </rcc>
  <rcc rId="6007" sId="1" numFmtId="4">
    <oc r="I50">
      <v>1594.0630000000001</v>
    </oc>
    <nc r="I50"/>
  </rcc>
  <rcc rId="6008" sId="1" numFmtId="4">
    <oc r="J50">
      <v>150.55000000000001</v>
    </oc>
    <nc r="J50"/>
  </rcc>
  <rcc rId="6009" sId="1" numFmtId="4">
    <oc r="K50">
      <v>0</v>
    </oc>
    <nc r="K50"/>
  </rcc>
  <rcc rId="6010" sId="1" numFmtId="4">
    <oc r="L50">
      <v>0</v>
    </oc>
    <nc r="L50"/>
  </rcc>
  <rcc rId="6011" sId="1" numFmtId="4">
    <oc r="M50">
      <v>21.702000000000002</v>
    </oc>
    <nc r="M50"/>
  </rcc>
  <rcc rId="6012" sId="1" numFmtId="4">
    <oc r="N50">
      <v>0</v>
    </oc>
    <nc r="N50"/>
  </rcc>
  <rcc rId="6013" sId="1" numFmtId="4">
    <oc r="O50">
      <v>70.635999999999996</v>
    </oc>
    <nc r="O50"/>
  </rcc>
  <rcc rId="6014" sId="1" numFmtId="4">
    <oc r="D51">
      <v>38.422199999999997</v>
    </oc>
    <nc r="D51"/>
  </rcc>
  <rcc rId="6015" sId="1" numFmtId="4">
    <oc r="E51">
      <v>0</v>
    </oc>
    <nc r="E51"/>
  </rcc>
  <rcc rId="6016" sId="1" numFmtId="4">
    <oc r="F51">
      <v>13855.332</v>
    </oc>
    <nc r="F51"/>
  </rcc>
  <rcc rId="6017" sId="1" numFmtId="4">
    <oc r="G51">
      <v>4288.652</v>
    </oc>
    <nc r="G51"/>
  </rcc>
  <rcc rId="6018" sId="1" numFmtId="4">
    <oc r="H51">
      <v>1528.2819999999999</v>
    </oc>
    <nc r="H51"/>
  </rcc>
  <rcc rId="6019" sId="1" numFmtId="4">
    <oc r="I51">
      <v>3376.2669999999998</v>
    </oc>
    <nc r="I51"/>
  </rcc>
  <rcc rId="6020" sId="1" numFmtId="4">
    <oc r="J51">
      <v>355.90800000000002</v>
    </oc>
    <nc r="J51"/>
  </rcc>
  <rcc rId="6021" sId="1" numFmtId="4">
    <oc r="K51">
      <v>209.989</v>
    </oc>
    <nc r="K51"/>
  </rcc>
  <rcc rId="6022" sId="1" numFmtId="4">
    <oc r="L51">
      <v>201.88200000000001</v>
    </oc>
    <nc r="L51"/>
  </rcc>
  <rcc rId="6023" sId="1" numFmtId="4">
    <oc r="M51">
      <v>0</v>
    </oc>
    <nc r="M51"/>
  </rcc>
  <rcc rId="6024" sId="1" numFmtId="4">
    <oc r="N51">
      <v>9.4269999999999996</v>
    </oc>
    <nc r="N51"/>
  </rcc>
  <rcc rId="6025" sId="1" numFmtId="4">
    <oc r="O51">
      <v>25.326000000000001</v>
    </oc>
    <nc r="O51"/>
  </rcc>
  <rcc rId="6026" sId="1" numFmtId="4">
    <oc r="D52">
      <v>17.89</v>
    </oc>
    <nc r="D52"/>
  </rcc>
  <rcc rId="6027" sId="1" numFmtId="4">
    <oc r="E52">
      <v>0</v>
    </oc>
    <nc r="E52"/>
  </rcc>
  <rcc rId="6028" sId="1" numFmtId="4">
    <oc r="F52">
      <v>3640.761</v>
    </oc>
    <nc r="F52"/>
  </rcc>
  <rcc rId="6029" sId="1" numFmtId="4">
    <oc r="G52">
      <v>646.10199999999998</v>
    </oc>
    <nc r="G52"/>
  </rcc>
  <rcc rId="6030" sId="1" numFmtId="4">
    <oc r="H52">
      <v>555.36</v>
    </oc>
    <nc r="H52"/>
  </rcc>
  <rcc rId="6031" sId="1" numFmtId="4">
    <oc r="I52">
      <v>884.8</v>
    </oc>
    <nc r="I52"/>
  </rcc>
  <rcc rId="6032" sId="1" numFmtId="4">
    <oc r="J52">
      <v>68.128</v>
    </oc>
    <nc r="J52"/>
  </rcc>
  <rcc rId="6033" sId="1" numFmtId="4">
    <oc r="K52">
      <v>0</v>
    </oc>
    <nc r="K52"/>
  </rcc>
  <rcc rId="6034" sId="1" numFmtId="4">
    <oc r="L52">
      <v>0</v>
    </oc>
    <nc r="L52"/>
  </rcc>
  <rcc rId="6035" sId="1" numFmtId="4">
    <oc r="M52">
      <v>0</v>
    </oc>
    <nc r="M52"/>
  </rcc>
  <rcc rId="6036" sId="1" numFmtId="4">
    <oc r="N52">
      <v>0</v>
    </oc>
    <nc r="N52"/>
  </rcc>
  <rcc rId="6037" sId="1" numFmtId="4">
    <oc r="O52">
      <v>27.314</v>
    </oc>
    <nc r="O52"/>
  </rcc>
  <rcc rId="6038" sId="1" numFmtId="4">
    <oc r="D53">
      <v>28.808800000000002</v>
    </oc>
    <nc r="D53"/>
  </rcc>
  <rcc rId="6039" sId="1" numFmtId="4">
    <oc r="E53">
      <v>0</v>
    </oc>
    <nc r="E53"/>
  </rcc>
  <rcc rId="6040" sId="1" numFmtId="4">
    <oc r="F53">
      <v>9905.4959999999992</v>
    </oc>
    <nc r="F53"/>
  </rcc>
  <rcc rId="6041" sId="1" numFmtId="4">
    <oc r="G53">
      <v>3095.3319999999999</v>
    </oc>
    <nc r="G53"/>
  </rcc>
  <rcc rId="6042" sId="1" numFmtId="4">
    <oc r="H53">
      <v>1218.68</v>
    </oc>
    <nc r="H53"/>
  </rcc>
  <rcc rId="6043" sId="1" numFmtId="4">
    <oc r="I53">
      <v>3402.8330000000001</v>
    </oc>
    <nc r="I53"/>
  </rcc>
  <rcc rId="6044" sId="1" numFmtId="4">
    <oc r="J53">
      <v>230.06299999999999</v>
    </oc>
    <nc r="J53"/>
  </rcc>
  <rcc rId="6045" sId="1" numFmtId="4">
    <oc r="K53">
      <v>183.43</v>
    </oc>
    <nc r="K53"/>
  </rcc>
  <rcc rId="6046" sId="1" numFmtId="4">
    <oc r="L53">
      <v>303.48</v>
    </oc>
    <nc r="L53"/>
  </rcc>
  <rcc rId="6047" sId="1" numFmtId="4">
    <oc r="M53">
      <v>0</v>
    </oc>
    <nc r="M53"/>
  </rcc>
  <rcc rId="6048" sId="1" numFmtId="4">
    <oc r="N53">
      <v>9.4879999999999995</v>
    </oc>
    <nc r="N53"/>
  </rcc>
  <rcc rId="6049" sId="1" numFmtId="4">
    <oc r="O53">
      <v>0</v>
    </oc>
    <nc r="O53"/>
  </rcc>
  <rcc rId="6050" sId="1" numFmtId="4">
    <oc r="D54">
      <v>5</v>
    </oc>
    <nc r="D54"/>
  </rcc>
  <rcc rId="6051" sId="1" numFmtId="4">
    <oc r="E54">
      <v>0</v>
    </oc>
    <nc r="E54"/>
  </rcc>
  <rcc rId="6052" sId="1" numFmtId="4">
    <oc r="F54">
      <v>1207.04</v>
    </oc>
    <nc r="F54"/>
  </rcc>
  <rcc rId="6053" sId="1" numFmtId="4">
    <oc r="G54">
      <v>162.91800000000001</v>
    </oc>
    <nc r="G54"/>
  </rcc>
  <rcc rId="6054" sId="1" numFmtId="4">
    <oc r="H54">
      <v>314.20999999999998</v>
    </oc>
    <nc r="H54"/>
  </rcc>
  <rcc rId="6055" sId="1" numFmtId="4">
    <oc r="I54">
      <v>435.42500000000001</v>
    </oc>
    <nc r="I54"/>
  </rcc>
  <rcc rId="6056" sId="1" numFmtId="4">
    <oc r="J54">
      <v>25.63</v>
    </oc>
    <nc r="J54"/>
  </rcc>
  <rcc rId="6057" sId="1" numFmtId="4">
    <oc r="K54">
      <v>0</v>
    </oc>
    <nc r="K54"/>
  </rcc>
  <rcc rId="6058" sId="1" numFmtId="4">
    <oc r="L54">
      <v>0</v>
    </oc>
    <nc r="L54"/>
  </rcc>
  <rcc rId="6059" sId="1" numFmtId="4">
    <oc r="M54">
      <v>3.1930000000000001</v>
    </oc>
    <nc r="M54"/>
  </rcc>
  <rcc rId="6060" sId="1" numFmtId="4">
    <oc r="N54">
      <v>0</v>
    </oc>
    <nc r="N54"/>
  </rcc>
  <rcc rId="6061" sId="1" numFmtId="4">
    <oc r="O54">
      <v>9.2840000000000007</v>
    </oc>
    <nc r="O54"/>
  </rcc>
  <rcc rId="6062" sId="1" numFmtId="4">
    <oc r="D55">
      <v>25.752500000000001</v>
    </oc>
    <nc r="D55"/>
  </rcc>
  <rcc rId="6063" sId="1" numFmtId="4">
    <oc r="E55">
      <v>0</v>
    </oc>
    <nc r="E55"/>
  </rcc>
  <rcc rId="6064" sId="1" numFmtId="4">
    <oc r="F55">
      <v>9666.393</v>
    </oc>
    <nc r="F55"/>
  </rcc>
  <rcc rId="6065" sId="1" numFmtId="4">
    <oc r="G55">
      <v>2162.9949999999999</v>
    </oc>
    <nc r="G55"/>
  </rcc>
  <rcc rId="6066" sId="1" numFmtId="4">
    <oc r="H55">
      <v>52.725999999999999</v>
    </oc>
    <nc r="H55"/>
  </rcc>
  <rcc rId="6067" sId="1" numFmtId="4">
    <oc r="I55">
      <v>1411.829</v>
    </oc>
    <nc r="I55"/>
  </rcc>
  <rcc rId="6068" sId="1" numFmtId="4">
    <oc r="J55">
      <v>398.58800000000002</v>
    </oc>
    <nc r="J55"/>
  </rcc>
  <rcc rId="6069" sId="1" numFmtId="4">
    <oc r="K55">
      <v>49.847999999999999</v>
    </oc>
    <nc r="K55"/>
  </rcc>
  <rcc rId="6070" sId="1" numFmtId="4">
    <oc r="L55">
      <v>225.2</v>
    </oc>
    <nc r="L55"/>
  </rcc>
  <rcc rId="6071" sId="1" numFmtId="4">
    <oc r="M55">
      <v>0</v>
    </oc>
    <nc r="M55"/>
  </rcc>
  <rcc rId="6072" sId="1" numFmtId="4">
    <oc r="N55">
      <v>0</v>
    </oc>
    <nc r="N55"/>
  </rcc>
  <rcc rId="6073" sId="1" numFmtId="4">
    <oc r="O55">
      <v>95.465000000000003</v>
    </oc>
    <nc r="O55"/>
  </rcc>
  <rcc rId="6074" sId="1" numFmtId="4">
    <oc r="D56">
      <v>11.231299999999999</v>
    </oc>
    <nc r="D56"/>
  </rcc>
  <rcc rId="6075" sId="1" numFmtId="4">
    <oc r="E56">
      <v>0</v>
    </oc>
    <nc r="E56"/>
  </rcc>
  <rcc rId="6076" sId="1" numFmtId="4">
    <oc r="F56">
      <v>2567.23</v>
    </oc>
    <nc r="F56"/>
  </rcc>
  <rcc rId="6077" sId="1" numFmtId="4">
    <oc r="G56">
      <v>362.73500000000001</v>
    </oc>
    <nc r="G56"/>
  </rcc>
  <rcc rId="6078" sId="1" numFmtId="4">
    <oc r="H56">
      <v>32.697000000000003</v>
    </oc>
    <nc r="H56"/>
  </rcc>
  <rcc rId="6079" sId="1" numFmtId="4">
    <oc r="I56">
      <v>681.7</v>
    </oc>
    <nc r="I56"/>
  </rcc>
  <rcc rId="6080" sId="1" numFmtId="4">
    <oc r="J56">
      <v>117.86199999999999</v>
    </oc>
    <nc r="J56"/>
  </rcc>
  <rcc rId="6081" sId="1" numFmtId="4">
    <oc r="K56">
      <v>12.02</v>
    </oc>
    <nc r="K56"/>
  </rcc>
  <rcc rId="6082" sId="1" numFmtId="4">
    <oc r="L56">
      <v>0</v>
    </oc>
    <nc r="L56"/>
  </rcc>
  <rcc rId="6083" sId="1" numFmtId="4">
    <oc r="M56">
      <v>0</v>
    </oc>
    <nc r="M56"/>
  </rcc>
  <rcc rId="6084" sId="1" numFmtId="4">
    <oc r="N56">
      <v>0</v>
    </oc>
    <nc r="N56"/>
  </rcc>
  <rcc rId="6085" sId="1" numFmtId="4">
    <oc r="O56">
      <v>0</v>
    </oc>
    <nc r="O56"/>
  </rcc>
  <rcc rId="6086" sId="1" numFmtId="4">
    <oc r="D57">
      <v>19.454699999999999</v>
    </oc>
    <nc r="D57"/>
  </rcc>
  <rcc rId="6087" sId="1" numFmtId="4">
    <oc r="E57">
      <v>0</v>
    </oc>
    <nc r="E57"/>
  </rcc>
  <rcc rId="6088" sId="1" numFmtId="4">
    <oc r="F57">
      <v>6648.6840000000002</v>
    </oc>
    <nc r="F57"/>
  </rcc>
  <rcc rId="6089" sId="1" numFmtId="4">
    <oc r="G57">
      <v>2129.81</v>
    </oc>
    <nc r="G57"/>
  </rcc>
  <rcc rId="6090" sId="1" numFmtId="4">
    <oc r="H57">
      <v>72.888000000000005</v>
    </oc>
    <nc r="H57"/>
  </rcc>
  <rcc rId="6091" sId="1" numFmtId="4">
    <oc r="I57">
      <v>1723.9749999999999</v>
    </oc>
    <nc r="I57"/>
  </rcc>
  <rcc rId="6092" sId="1" numFmtId="4">
    <oc r="J57">
      <v>278.31299999999999</v>
    </oc>
    <nc r="J57"/>
  </rcc>
  <rcc rId="6093" sId="1" numFmtId="4">
    <oc r="K57">
      <v>97.734999999999999</v>
    </oc>
    <nc r="K57"/>
  </rcc>
  <rcc rId="6094" sId="1" numFmtId="4">
    <oc r="L57">
      <v>31.361000000000001</v>
    </oc>
    <nc r="L57"/>
  </rcc>
  <rcc rId="6095" sId="1" numFmtId="4">
    <oc r="M57">
      <v>0</v>
    </oc>
    <nc r="M57"/>
  </rcc>
  <rcc rId="6096" sId="1" numFmtId="4">
    <oc r="N57">
      <v>0</v>
    </oc>
    <nc r="N57"/>
  </rcc>
  <rcc rId="6097" sId="1" numFmtId="4">
    <oc r="O57">
      <v>5.4809999999999999</v>
    </oc>
    <nc r="O57"/>
  </rcc>
  <rcc rId="6098" sId="1" numFmtId="4">
    <oc r="D58">
      <v>11.734</v>
    </oc>
    <nc r="D58"/>
  </rcc>
  <rcc rId="6099" sId="1" numFmtId="4">
    <oc r="E58">
      <v>0</v>
    </oc>
    <nc r="E58"/>
  </rcc>
  <rcc rId="6100" sId="1" numFmtId="4">
    <oc r="F58">
      <v>2377.21</v>
    </oc>
    <nc r="F58"/>
  </rcc>
  <rcc rId="6101" sId="1" numFmtId="4">
    <oc r="G58">
      <v>359.952</v>
    </oc>
    <nc r="G58"/>
  </rcc>
  <rcc rId="6102" sId="1" numFmtId="4">
    <oc r="H58">
      <v>0</v>
    </oc>
    <nc r="H58"/>
  </rcc>
  <rcc rId="6103" sId="1" numFmtId="4">
    <oc r="I58">
      <v>868.23</v>
    </oc>
    <nc r="I58"/>
  </rcc>
  <rcc rId="6104" sId="1" numFmtId="4">
    <oc r="J58">
      <v>86.655000000000001</v>
    </oc>
    <nc r="J58"/>
  </rcc>
  <rcc rId="6105" sId="1" numFmtId="4">
    <oc r="K58">
      <v>0</v>
    </oc>
    <nc r="K58"/>
  </rcc>
  <rcc rId="6106" sId="1" numFmtId="4">
    <oc r="L58">
      <v>0</v>
    </oc>
    <nc r="L58"/>
  </rcc>
  <rcc rId="6107" sId="1" numFmtId="4">
    <oc r="M58">
      <v>0</v>
    </oc>
    <nc r="M58"/>
  </rcc>
  <rcc rId="6108" sId="1" numFmtId="4">
    <oc r="N58">
      <v>0</v>
    </oc>
    <nc r="N58"/>
  </rcc>
  <rcc rId="6109" sId="1" numFmtId="4">
    <oc r="O58">
      <v>8.7710000000000008</v>
    </oc>
    <nc r="O58"/>
  </rcc>
  <rcc rId="6110" sId="1" numFmtId="4">
    <oc r="D59">
      <v>35.576099999999997</v>
    </oc>
    <nc r="D59"/>
  </rcc>
  <rcc rId="6111" sId="1" numFmtId="4">
    <oc r="E59">
      <v>0</v>
    </oc>
    <nc r="E59"/>
  </rcc>
  <rcc rId="6112" sId="1" numFmtId="4">
    <oc r="F59">
      <v>12765.742</v>
    </oc>
    <nc r="F59"/>
  </rcc>
  <rcc rId="6113" sId="1" numFmtId="4">
    <oc r="G59">
      <v>3716.2620000000002</v>
    </oc>
    <nc r="G59"/>
  </rcc>
  <rcc rId="6114" sId="1" numFmtId="4">
    <oc r="H59">
      <v>115.60899999999999</v>
    </oc>
    <nc r="H59"/>
  </rcc>
  <rcc rId="6115" sId="1" numFmtId="4">
    <oc r="I59">
      <v>2560.027</v>
    </oc>
    <nc r="I59"/>
  </rcc>
  <rcc rId="6116" sId="1" numFmtId="4">
    <oc r="J59">
      <v>364.67500000000001</v>
    </oc>
    <nc r="J59"/>
  </rcc>
  <rcc rId="6117" sId="1" numFmtId="4">
    <oc r="K59">
      <v>226.10400000000001</v>
    </oc>
    <nc r="K59"/>
  </rcc>
  <rcc rId="6118" sId="1" numFmtId="4">
    <oc r="L59">
      <v>74.411000000000001</v>
    </oc>
    <nc r="L59"/>
  </rcc>
  <rcc rId="6119" sId="1" numFmtId="4">
    <oc r="M59">
      <v>0</v>
    </oc>
    <nc r="M59"/>
  </rcc>
  <rcc rId="6120" sId="1" numFmtId="4">
    <oc r="N59">
      <v>0</v>
    </oc>
    <nc r="N59"/>
  </rcc>
  <rcc rId="6121" sId="1" numFmtId="4">
    <oc r="O59">
      <v>0</v>
    </oc>
    <nc r="O59"/>
  </rcc>
  <rcc rId="6122" sId="1" numFmtId="4">
    <oc r="D60">
      <v>11.9147</v>
    </oc>
    <nc r="D60"/>
  </rcc>
  <rcc rId="6123" sId="1" numFmtId="4">
    <oc r="E60">
      <v>0</v>
    </oc>
    <nc r="E60"/>
  </rcc>
  <rcc rId="6124" sId="1" numFmtId="4">
    <oc r="F60">
      <v>2741.0749999999998</v>
    </oc>
    <nc r="F60"/>
  </rcc>
  <rcc rId="6125" sId="1" numFmtId="4">
    <oc r="G60">
      <v>487.37</v>
    </oc>
    <nc r="G60"/>
  </rcc>
  <rcc rId="6126" sId="1" numFmtId="4">
    <oc r="H60">
      <v>22.388000000000002</v>
    </oc>
    <nc r="H60"/>
  </rcc>
  <rcc rId="6127" sId="1" numFmtId="4">
    <oc r="I60">
      <v>1221.799</v>
    </oc>
    <nc r="I60"/>
  </rcc>
  <rcc rId="6128" sId="1" numFmtId="4">
    <oc r="J60">
      <v>33.347000000000001</v>
    </oc>
    <nc r="J60"/>
  </rcc>
  <rcc rId="6129" sId="1" numFmtId="4">
    <oc r="K60">
      <v>0</v>
    </oc>
    <nc r="K60"/>
  </rcc>
  <rcc rId="6130" sId="1" numFmtId="4">
    <oc r="L60">
      <v>0</v>
    </oc>
    <nc r="L60"/>
  </rcc>
  <rcc rId="6131" sId="1" numFmtId="4">
    <oc r="M60">
      <v>0</v>
    </oc>
    <nc r="M60"/>
  </rcc>
  <rcc rId="6132" sId="1" numFmtId="4">
    <oc r="N60">
      <v>0</v>
    </oc>
    <nc r="N60"/>
  </rcc>
  <rcc rId="6133" sId="1" numFmtId="4">
    <oc r="O60">
      <v>0</v>
    </oc>
    <nc r="O60"/>
  </rcc>
  <rcc rId="6134" sId="1" numFmtId="4">
    <oc r="D61">
      <v>36.437600000000003</v>
    </oc>
    <nc r="D61"/>
  </rcc>
  <rcc rId="6135" sId="1" numFmtId="4">
    <oc r="E61">
      <v>0</v>
    </oc>
    <nc r="E61"/>
  </rcc>
  <rcc rId="6136" sId="1" numFmtId="4">
    <oc r="F61">
      <v>12691.594999999999</v>
    </oc>
    <nc r="F61"/>
  </rcc>
  <rcc rId="6137" sId="1" numFmtId="4">
    <oc r="G61">
      <v>3535.9169999999999</v>
    </oc>
    <nc r="G61"/>
  </rcc>
  <rcc rId="6138" sId="1" numFmtId="4">
    <oc r="H61">
      <v>215.36600000000001</v>
    </oc>
    <nc r="H61"/>
  </rcc>
  <rcc rId="6139" sId="1" numFmtId="4">
    <oc r="I61">
      <v>4241.55</v>
    </oc>
    <nc r="I61"/>
  </rcc>
  <rcc rId="6140" sId="1" numFmtId="4">
    <oc r="J61">
      <v>358.08</v>
    </oc>
    <nc r="J61"/>
  </rcc>
  <rcc rId="6141" sId="1" numFmtId="4">
    <oc r="K61">
      <v>283.85500000000002</v>
    </oc>
    <nc r="K61"/>
  </rcc>
  <rcc rId="6142" sId="1" numFmtId="4">
    <oc r="L61">
      <v>367.08</v>
    </oc>
    <nc r="L61"/>
  </rcc>
  <rcc rId="6143" sId="1" numFmtId="4">
    <oc r="M61">
      <v>0</v>
    </oc>
    <nc r="M61"/>
  </rcc>
  <rcc rId="6144" sId="1" numFmtId="4">
    <oc r="N61">
      <v>14.362</v>
    </oc>
    <nc r="N61"/>
  </rcc>
  <rcc rId="6145" sId="1" numFmtId="4">
    <oc r="O61">
      <v>0</v>
    </oc>
    <nc r="O61"/>
  </rcc>
  <rcc rId="6146" sId="1" numFmtId="4">
    <oc r="D62">
      <v>8.2651000000000003</v>
    </oc>
    <nc r="D62"/>
  </rcc>
  <rcc rId="6147" sId="1" numFmtId="4">
    <oc r="E62">
      <v>0</v>
    </oc>
    <nc r="E62"/>
  </rcc>
  <rcc rId="6148" sId="1" numFmtId="4">
    <oc r="F62">
      <v>1990.758</v>
    </oc>
    <nc r="F62"/>
  </rcc>
  <rcc rId="6149" sId="1" numFmtId="4">
    <oc r="G62">
      <v>258.37599999999998</v>
    </oc>
    <nc r="G62"/>
  </rcc>
  <rcc rId="6150" sId="1" numFmtId="4">
    <oc r="H62">
      <v>174.23699999999999</v>
    </oc>
    <nc r="H62"/>
  </rcc>
  <rcc rId="6151" sId="1" numFmtId="4">
    <oc r="I62">
      <v>965.67399999999998</v>
    </oc>
    <nc r="I62"/>
  </rcc>
  <rcc rId="6152" sId="1" numFmtId="4">
    <oc r="J62">
      <v>55.957000000000001</v>
    </oc>
    <nc r="J62"/>
  </rcc>
  <rcc rId="6153" sId="1" numFmtId="4">
    <oc r="K62">
      <v>0</v>
    </oc>
    <nc r="K62"/>
  </rcc>
  <rcc rId="6154" sId="1" numFmtId="4">
    <oc r="L62">
      <v>0</v>
    </oc>
    <nc r="L62"/>
  </rcc>
  <rcc rId="6155" sId="1" numFmtId="4">
    <oc r="M62">
      <v>0</v>
    </oc>
    <nc r="M62"/>
  </rcc>
  <rcc rId="6156" sId="1" numFmtId="4">
    <oc r="N62">
      <v>0</v>
    </oc>
    <nc r="N62"/>
  </rcc>
  <rcc rId="6157" sId="1" numFmtId="4">
    <oc r="O62">
      <v>0</v>
    </oc>
    <nc r="O62"/>
  </rcc>
  <rcc rId="6158" sId="1" numFmtId="4">
    <oc r="D63">
      <v>47.450600000000001</v>
    </oc>
    <nc r="D63"/>
  </rcc>
  <rcc rId="6159" sId="1" numFmtId="4">
    <oc r="E63">
      <v>0</v>
    </oc>
    <nc r="E63"/>
  </rcc>
  <rcc rId="6160" sId="1" numFmtId="4">
    <oc r="F63">
      <v>17077.754000000001</v>
    </oc>
    <nc r="F63"/>
  </rcc>
  <rcc rId="6161" sId="1" numFmtId="4">
    <oc r="G63">
      <v>5303.6220000000003</v>
    </oc>
    <nc r="G63"/>
  </rcc>
  <rcc rId="6162" sId="1" numFmtId="4">
    <oc r="H63">
      <v>1549.4449999999999</v>
    </oc>
    <nc r="H63"/>
  </rcc>
  <rcc rId="6163" sId="1" numFmtId="4">
    <oc r="I63">
      <v>2540.0880000000002</v>
    </oc>
    <nc r="I63"/>
  </rcc>
  <rcc rId="6164" sId="1" numFmtId="4">
    <oc r="J63">
      <v>469.85199999999998</v>
    </oc>
    <nc r="J63"/>
  </rcc>
  <rcc rId="6165" sId="1" numFmtId="4">
    <oc r="K63">
      <v>251.845</v>
    </oc>
    <nc r="K63"/>
  </rcc>
  <rcc rId="6166" sId="1" numFmtId="4">
    <oc r="L63">
      <v>531.495</v>
    </oc>
    <nc r="L63"/>
  </rcc>
  <rcc rId="6167" sId="1" numFmtId="4">
    <oc r="M63">
      <v>0.22900000000000001</v>
    </oc>
    <nc r="M63"/>
  </rcc>
  <rcc rId="6168" sId="1" numFmtId="4">
    <oc r="N63">
      <v>3.585</v>
    </oc>
    <nc r="N63"/>
  </rcc>
  <rcc rId="6169" sId="1" numFmtId="4">
    <oc r="O63">
      <v>25.117999999999999</v>
    </oc>
    <nc r="O63"/>
  </rcc>
  <rcc rId="6170" sId="1" numFmtId="4">
    <oc r="D64">
      <v>19.223400000000002</v>
    </oc>
    <nc r="D64"/>
  </rcc>
  <rcc rId="6171" sId="1" numFmtId="4">
    <oc r="E64">
      <v>0</v>
    </oc>
    <nc r="E64"/>
  </rcc>
  <rcc rId="6172" sId="1" numFmtId="4">
    <oc r="F64">
      <v>3935.634</v>
    </oc>
    <nc r="F64"/>
  </rcc>
  <rcc rId="6173" sId="1" numFmtId="4">
    <oc r="G64">
      <v>649.67700000000002</v>
    </oc>
    <nc r="G64"/>
  </rcc>
  <rcc rId="6174" sId="1" numFmtId="4">
    <oc r="H64">
      <v>408.87900000000002</v>
    </oc>
    <nc r="H64"/>
  </rcc>
  <rcc rId="6175" sId="1" numFmtId="4">
    <oc r="I64">
      <v>832.53399999999999</v>
    </oc>
    <nc r="I64"/>
  </rcc>
  <rcc rId="6176" sId="1" numFmtId="4">
    <oc r="J64">
      <v>113.235</v>
    </oc>
    <nc r="J64"/>
  </rcc>
  <rcc rId="6177" sId="1" numFmtId="4">
    <oc r="K64">
      <v>0</v>
    </oc>
    <nc r="K64"/>
  </rcc>
  <rcc rId="6178" sId="1" numFmtId="4">
    <oc r="L64">
      <v>0</v>
    </oc>
    <nc r="L64"/>
  </rcc>
  <rcc rId="6179" sId="1" numFmtId="4">
    <oc r="M64">
      <v>0</v>
    </oc>
    <nc r="M64"/>
  </rcc>
  <rcc rId="6180" sId="1" numFmtId="4">
    <oc r="N64">
      <v>0</v>
    </oc>
    <nc r="N64"/>
  </rcc>
  <rcc rId="6181" sId="1" numFmtId="4">
    <oc r="O64">
      <v>8.9329999999999998</v>
    </oc>
    <nc r="O64"/>
  </rcc>
  <rcc rId="6182" sId="1" numFmtId="4">
    <oc r="D65">
      <v>28.614100000000001</v>
    </oc>
    <nc r="D65"/>
  </rcc>
  <rcc rId="6183" sId="1" numFmtId="4">
    <oc r="E65">
      <v>0</v>
    </oc>
    <nc r="E65"/>
  </rcc>
  <rcc rId="6184" sId="1" numFmtId="4">
    <oc r="F65">
      <v>9779.6620000000003</v>
    </oc>
    <nc r="F65"/>
  </rcc>
  <rcc rId="6185" sId="1" numFmtId="4">
    <oc r="G65">
      <v>2993.0819999999999</v>
    </oc>
    <nc r="G65"/>
  </rcc>
  <rcc rId="6186" sId="1" numFmtId="4">
    <oc r="H65">
      <v>132.06</v>
    </oc>
    <nc r="H65"/>
  </rcc>
  <rcc rId="6187" sId="1" numFmtId="4">
    <oc r="I65">
      <v>1611.518</v>
    </oc>
    <nc r="I65"/>
  </rcc>
  <rcc rId="6188" sId="1" numFmtId="4">
    <oc r="J65">
      <v>339.28399999999999</v>
    </oc>
    <nc r="J65"/>
  </rcc>
  <rcc rId="6189" sId="1" numFmtId="4">
    <oc r="K65">
      <v>421.90899999999999</v>
    </oc>
    <nc r="K65"/>
  </rcc>
  <rcc rId="6190" sId="1" numFmtId="4">
    <oc r="L65">
      <v>0</v>
    </oc>
    <nc r="L65"/>
  </rcc>
  <rcc rId="6191" sId="1" numFmtId="4">
    <oc r="M65">
      <v>0</v>
    </oc>
    <nc r="M65"/>
  </rcc>
  <rcc rId="6192" sId="1" numFmtId="4">
    <oc r="N65">
      <v>17.093</v>
    </oc>
    <nc r="N65"/>
  </rcc>
  <rcc rId="6193" sId="1" numFmtId="4">
    <oc r="O65">
      <v>51.889000000000003</v>
    </oc>
    <nc r="O65"/>
  </rcc>
  <rcc rId="6194" sId="1" numFmtId="4">
    <oc r="D66">
      <v>11.2706</v>
    </oc>
    <nc r="D66"/>
  </rcc>
  <rcc rId="6195" sId="1" numFmtId="4">
    <oc r="E66">
      <v>0</v>
    </oc>
    <nc r="E66"/>
  </rcc>
  <rcc rId="6196" sId="1" numFmtId="4">
    <oc r="F66">
      <v>2499.37</v>
    </oc>
    <nc r="F66"/>
  </rcc>
  <rcc rId="6197" sId="1" numFmtId="4">
    <oc r="G66">
      <v>336.85399999999998</v>
    </oc>
    <nc r="G66"/>
  </rcc>
  <rcc rId="6198" sId="1" numFmtId="4">
    <oc r="H66">
      <v>42.398000000000003</v>
    </oc>
    <nc r="H66"/>
  </rcc>
  <rcc rId="6199" sId="1" numFmtId="4">
    <oc r="I66">
      <v>395.99400000000003</v>
    </oc>
    <nc r="I66"/>
  </rcc>
  <rcc rId="6200" sId="1" numFmtId="4">
    <oc r="J66">
      <v>52.527000000000001</v>
    </oc>
    <nc r="J66"/>
  </rcc>
  <rcc rId="6201" sId="1" numFmtId="4">
    <oc r="K66">
      <v>0</v>
    </oc>
    <nc r="K66"/>
  </rcc>
  <rcc rId="6202" sId="1" numFmtId="4">
    <oc r="L66">
      <v>0</v>
    </oc>
    <nc r="L66"/>
  </rcc>
  <rcc rId="6203" sId="1" numFmtId="4">
    <oc r="M66">
      <v>0</v>
    </oc>
    <nc r="M66"/>
  </rcc>
  <rcc rId="6204" sId="1" numFmtId="4">
    <oc r="N66">
      <v>0</v>
    </oc>
    <nc r="N66"/>
  </rcc>
  <rcc rId="6205" sId="1" numFmtId="4">
    <oc r="O66">
      <v>6.3840000000000003</v>
    </oc>
    <nc r="O66"/>
  </rcc>
  <rcc rId="6206" sId="1" numFmtId="4">
    <oc r="D67">
      <v>28.718599999999999</v>
    </oc>
    <nc r="D67"/>
  </rcc>
  <rcc rId="6207" sId="1" numFmtId="4">
    <oc r="E67">
      <v>0</v>
    </oc>
    <nc r="E67"/>
  </rcc>
  <rcc rId="6208" sId="1" numFmtId="4">
    <oc r="F67">
      <v>8354.6290000000008</v>
    </oc>
    <nc r="F67"/>
  </rcc>
  <rcc rId="6209" sId="1" numFmtId="4">
    <oc r="G67">
      <v>2302.9110000000001</v>
    </oc>
    <nc r="G67"/>
  </rcc>
  <rcc rId="6210" sId="1" numFmtId="4">
    <oc r="H67">
      <v>590.86199999999997</v>
    </oc>
    <nc r="H67"/>
  </rcc>
  <rcc rId="6211" sId="1" numFmtId="4">
    <oc r="I67">
      <v>2088.442</v>
    </oc>
    <nc r="I67"/>
  </rcc>
  <rcc rId="6212" sId="1" numFmtId="4">
    <oc r="J67">
      <v>288.35899999999998</v>
    </oc>
    <nc r="J67"/>
  </rcc>
  <rcc rId="6213" sId="1" numFmtId="4">
    <oc r="K67">
      <v>414.04599999999999</v>
    </oc>
    <nc r="K67"/>
  </rcc>
  <rcc rId="6214" sId="1" numFmtId="4">
    <oc r="L67">
      <v>133.905</v>
    </oc>
    <nc r="L67"/>
  </rcc>
  <rcc rId="6215" sId="1" numFmtId="4">
    <oc r="M67">
      <v>0</v>
    </oc>
    <nc r="M67"/>
  </rcc>
  <rcc rId="6216" sId="1" numFmtId="4">
    <oc r="N67">
      <v>0</v>
    </oc>
    <nc r="N67"/>
  </rcc>
  <rcc rId="6217" sId="1" numFmtId="4">
    <oc r="O67">
      <v>0</v>
    </oc>
    <nc r="O67"/>
  </rcc>
  <rcc rId="6218" sId="1" numFmtId="4">
    <oc r="D68">
      <v>3.6650999999999998</v>
    </oc>
    <nc r="D68"/>
  </rcc>
  <rcc rId="6219" sId="1" numFmtId="4">
    <oc r="E68">
      <v>0</v>
    </oc>
    <nc r="E68"/>
  </rcc>
  <rcc rId="6220" sId="1" numFmtId="4">
    <oc r="F68">
      <v>679.72900000000004</v>
    </oc>
    <nc r="F68"/>
  </rcc>
  <rcc rId="6221" sId="1" numFmtId="4">
    <oc r="G68">
      <v>104.79600000000001</v>
    </oc>
    <nc r="G68"/>
  </rcc>
  <rcc rId="6222" sId="1" numFmtId="4">
    <oc r="H68">
      <v>67.546000000000006</v>
    </oc>
    <nc r="H68"/>
  </rcc>
  <rcc rId="6223" sId="1" numFmtId="4">
    <oc r="I68">
      <v>180.7</v>
    </oc>
    <nc r="I68"/>
  </rcc>
  <rcc rId="6224" sId="1" numFmtId="4">
    <oc r="J68">
      <v>0</v>
    </oc>
    <nc r="J68"/>
  </rcc>
  <rcc rId="6225" sId="1" numFmtId="4">
    <oc r="K68">
      <v>0</v>
    </oc>
    <nc r="K68"/>
  </rcc>
  <rcc rId="6226" sId="1" numFmtId="4">
    <oc r="L68">
      <v>0</v>
    </oc>
    <nc r="L68"/>
  </rcc>
  <rcc rId="6227" sId="1" numFmtId="4">
    <oc r="M68">
      <v>0</v>
    </oc>
    <nc r="M68"/>
  </rcc>
  <rcc rId="6228" sId="1" numFmtId="4">
    <oc r="N68">
      <v>0</v>
    </oc>
    <nc r="N68"/>
  </rcc>
  <rcc rId="6229" sId="1" numFmtId="4">
    <oc r="O68">
      <v>0</v>
    </oc>
    <nc r="O68"/>
  </rcc>
  <rcc rId="6230" sId="1" numFmtId="4">
    <oc r="D101">
      <v>30.865300000000001</v>
    </oc>
    <nc r="D101"/>
  </rcc>
  <rcc rId="6231" sId="1" numFmtId="4">
    <oc r="E101">
      <v>0</v>
    </oc>
    <nc r="E101"/>
  </rcc>
  <rcc rId="6232" sId="1" numFmtId="4">
    <oc r="F101">
      <v>11399.554</v>
    </oc>
    <nc r="F101"/>
  </rcc>
  <rcc rId="6233" sId="1" numFmtId="4">
    <oc r="G101">
      <v>2968.8040000000001</v>
    </oc>
    <nc r="G101"/>
  </rcc>
  <rcc rId="6234" sId="1" numFmtId="4">
    <oc r="H101">
      <v>796.55600000000004</v>
    </oc>
    <nc r="H101"/>
  </rcc>
  <rcc rId="6235" sId="1" numFmtId="4">
    <oc r="I101">
      <v>2339.17</v>
    </oc>
    <nc r="I101"/>
  </rcc>
  <rcc rId="6236" sId="1" numFmtId="4">
    <oc r="J101">
      <v>651.87900000000002</v>
    </oc>
    <nc r="J101"/>
  </rcc>
  <rcc rId="6237" sId="1" numFmtId="4">
    <oc r="K101">
      <v>316.005</v>
    </oc>
    <nc r="K101"/>
  </rcc>
  <rcc rId="6238" sId="1" numFmtId="4">
    <oc r="L101">
      <v>65.049000000000007</v>
    </oc>
    <nc r="L101"/>
  </rcc>
  <rcc rId="6239" sId="1" numFmtId="4">
    <oc r="M101">
      <v>0</v>
    </oc>
    <nc r="M101"/>
  </rcc>
  <rcc rId="6240" sId="1" numFmtId="4">
    <oc r="N101">
      <v>36.524000000000001</v>
    </oc>
    <nc r="N101"/>
  </rcc>
  <rcc rId="6241" sId="1" numFmtId="4">
    <oc r="O101">
      <v>46.084000000000003</v>
    </oc>
    <nc r="O101"/>
  </rcc>
  <rcc rId="6242" sId="1" numFmtId="4">
    <oc r="D107">
      <v>8.6237999999999992</v>
    </oc>
    <nc r="D107"/>
  </rcc>
  <rcc rId="6243" sId="1" numFmtId="4">
    <oc r="E107">
      <v>0</v>
    </oc>
    <nc r="E107"/>
  </rcc>
  <rcc rId="6244" sId="1" numFmtId="4">
    <oc r="F107">
      <v>2486.9859999999999</v>
    </oc>
    <nc r="F107"/>
  </rcc>
  <rcc rId="6245" sId="1" numFmtId="4">
    <oc r="G107">
      <v>712.71299999999997</v>
    </oc>
    <nc r="G107"/>
  </rcc>
  <rcc rId="6246" sId="1" numFmtId="4">
    <oc r="H107">
      <v>105.35899999999999</v>
    </oc>
    <nc r="H107"/>
  </rcc>
  <rcc rId="6247" sId="1" numFmtId="4">
    <oc r="I107">
      <v>457.4</v>
    </oc>
    <nc r="I107"/>
  </rcc>
  <rcc rId="6248" sId="1" numFmtId="4">
    <oc r="J107">
      <v>113.867</v>
    </oc>
    <nc r="J107"/>
  </rcc>
  <rcc rId="6249" sId="1" numFmtId="4">
    <oc r="K107">
      <v>146.119</v>
    </oc>
    <nc r="K107"/>
  </rcc>
  <rcc rId="6250" sId="1" numFmtId="4">
    <oc r="L107">
      <v>214.85</v>
    </oc>
    <nc r="L107"/>
  </rcc>
  <rcc rId="6251" sId="1" numFmtId="4">
    <oc r="M107">
      <v>37.792000000000002</v>
    </oc>
    <nc r="M107"/>
  </rcc>
  <rcc rId="6252" sId="1" numFmtId="4">
    <oc r="N107">
      <v>322.49900000000002</v>
    </oc>
    <nc r="N107"/>
  </rcc>
  <rcmt sheetId="1" cell="E47" guid="{00000000-0000-0000-0000-000000000000}" action="delete" author="Kopřivová Alena"/>
  <rcmt sheetId="1" cell="E49" guid="{00000000-0000-0000-0000-000000000000}" action="delete" author="Kopřivová Alena"/>
  <rcmt sheetId="1" cell="E50" guid="{00000000-0000-0000-0000-000000000000}" action="delete" author="Kopřivová Alena"/>
  <rcmt sheetId="1" cell="E53" guid="{00000000-0000-0000-0000-000000000000}" action="delete" author="Kopřivová Alena"/>
  <rcmt sheetId="1" cell="E54" guid="{00000000-0000-0000-0000-000000000000}" action="delete" author="Kopřivová Alena"/>
  <rcmt sheetId="1" cell="E101" guid="{00000000-0000-0000-0000-000000000000}" action="delete" author="Kopřivová Alena"/>
  <rcv guid="{648EDD87-2654-4B80-BBE4-7C270B7F7285}" action="delete"/>
  <rdn rId="0" localSheetId="1" customView="1" name="Z_648EDD87_2654_4B80_BBE4_7C270B7F7285_.wvu.PrintTitles" hidden="1" oldHidden="1">
    <formula>'rekapitulace pro r. 2022'!$A:$B,'rekapitulace pro r. 2022'!$1:$4</formula>
    <oldFormula>'rekapitulace pro r. 2022'!$A:$B,'rekapitulace pro r. 2022'!$1:$4</oldFormula>
  </rdn>
  <rdn rId="0" localSheetId="1" customView="1" name="Z_648EDD87_2654_4B80_BBE4_7C270B7F7285_.wvu.FilterData" hidden="1" oldHidden="1">
    <formula>'rekapitulace pro r. 2022'!$C$4:$AY$153</formula>
    <oldFormula>'rekapitulace pro r. 2022'!$C$4:$AY$153</oldFormula>
  </rdn>
  <rcv guid="{648EDD87-2654-4B80-BBE4-7C270B7F7285}"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55" sId="1">
    <oc r="P6">
      <f>SUM(F6:O6)</f>
    </oc>
    <nc r="P6">
      <f>SUM(F6:O6)</f>
    </nc>
  </rcc>
  <rcc rId="6256" sId="1">
    <oc r="P7">
      <f>SUM(F7:O7)</f>
    </oc>
    <nc r="P7">
      <f>SUM(F7:O7)</f>
    </nc>
  </rcc>
  <rcc rId="6257" sId="1">
    <oc r="P8">
      <f>SUM(F8:O8)</f>
    </oc>
    <nc r="P8">
      <f>SUM(F8:O8)</f>
    </nc>
  </rcc>
  <rcc rId="6258" sId="1">
    <oc r="P9">
      <f>SUM(F9:O9)</f>
    </oc>
    <nc r="P9">
      <f>SUM(F9:O9)</f>
    </nc>
  </rcc>
  <rcc rId="6259" sId="1">
    <oc r="P10">
      <f>SUM(F10:O10)</f>
    </oc>
    <nc r="P10">
      <f>SUM(F10:O10)</f>
    </nc>
  </rcc>
  <rcc rId="6260" sId="1">
    <oc r="P11">
      <f>SUM(F11:O11)</f>
    </oc>
    <nc r="P11">
      <f>SUM(F11:O11)</f>
    </nc>
  </rcc>
  <rcc rId="6261" sId="1">
    <oc r="P12">
      <f>SUM(F12:O12)</f>
    </oc>
    <nc r="P12">
      <f>SUM(F12:O12)</f>
    </nc>
  </rcc>
  <rcc rId="6262" sId="1">
    <oc r="P13">
      <f>SUM(F13:O13)</f>
    </oc>
    <nc r="P13">
      <f>SUM(F13:O13)</f>
    </nc>
  </rcc>
  <rcc rId="6263" sId="1">
    <oc r="P14">
      <f>SUM(F14:O14)</f>
    </oc>
    <nc r="P14">
      <f>SUM(F14:O14)</f>
    </nc>
  </rcc>
  <rcc rId="6264" sId="1">
    <oc r="P15">
      <f>SUM(F15:O15)</f>
    </oc>
    <nc r="P15">
      <f>SUM(F15:O15)</f>
    </nc>
  </rcc>
  <rcc rId="6265" sId="1">
    <oc r="P16">
      <f>SUM(F16:O16)</f>
    </oc>
    <nc r="P16">
      <f>SUM(F16:O16)</f>
    </nc>
  </rcc>
  <rcc rId="6266" sId="1">
    <oc r="P17">
      <f>SUM(F17:O17)</f>
    </oc>
    <nc r="P17">
      <f>SUM(F17:O17)</f>
    </nc>
  </rcc>
  <rcc rId="6267" sId="1">
    <oc r="P18">
      <f>SUM(F18:O18)</f>
    </oc>
    <nc r="P18">
      <f>SUM(F18:O18)</f>
    </nc>
  </rcc>
  <rcc rId="6268" sId="1">
    <oc r="P19">
      <f>SUM(F19:O19)</f>
    </oc>
    <nc r="P19">
      <f>SUM(F19:O19)</f>
    </nc>
  </rcc>
  <rcc rId="6269" sId="1">
    <oc r="P20">
      <f>SUM(F20:O20)</f>
    </oc>
    <nc r="P20">
      <f>SUM(F20:O20)</f>
    </nc>
  </rcc>
  <rcc rId="6270" sId="1">
    <oc r="P21">
      <f>SUM(F21:O21)</f>
    </oc>
    <nc r="P21">
      <f>SUM(F21:O21)</f>
    </nc>
  </rcc>
  <rcc rId="6271" sId="1">
    <oc r="P22">
      <f>SUM(F22:O22)</f>
    </oc>
    <nc r="P22">
      <f>SUM(F22:O22)</f>
    </nc>
  </rcc>
  <rcc rId="6272" sId="1">
    <oc r="P23">
      <f>SUM(F23:O23)</f>
    </oc>
    <nc r="P23">
      <f>SUM(F23:O23)</f>
    </nc>
  </rcc>
  <rcc rId="6273" sId="1">
    <oc r="P24">
      <f>SUM(F24:O24)</f>
    </oc>
    <nc r="P24">
      <f>SUM(F24:O24)</f>
    </nc>
  </rcc>
  <rcc rId="6274" sId="1">
    <oc r="P25">
      <f>SUM(F25:O25)</f>
    </oc>
    <nc r="P25">
      <f>SUM(F25:O25)</f>
    </nc>
  </rcc>
  <rcc rId="6275" sId="1">
    <oc r="P26">
      <f>SUM(F26:O26)</f>
    </oc>
    <nc r="P26">
      <f>SUM(F26:O26)</f>
    </nc>
  </rcc>
  <rcc rId="6276" sId="1">
    <oc r="P27">
      <f>SUM(F27:O27)</f>
    </oc>
    <nc r="P27">
      <f>SUM(F27:O27)</f>
    </nc>
  </rcc>
  <rcc rId="6277" sId="1">
    <oc r="P28">
      <f>SUM(F28:O28)</f>
    </oc>
    <nc r="P28">
      <f>SUM(F28:O28)</f>
    </nc>
  </rcc>
  <rcc rId="6278" sId="1">
    <oc r="P29">
      <f>SUM(F29:O29)</f>
    </oc>
    <nc r="P29">
      <f>SUM(F29:O29)</f>
    </nc>
  </rcc>
  <rcc rId="6279" sId="1">
    <oc r="P30">
      <f>SUM(F30:O30)</f>
    </oc>
    <nc r="P30">
      <f>SUM(F30:O30)</f>
    </nc>
  </rcc>
  <rcc rId="6280" sId="1">
    <oc r="P31">
      <f>SUM(F31:O31)</f>
    </oc>
    <nc r="P31">
      <f>SUM(F31:O31)</f>
    </nc>
  </rcc>
  <rcc rId="6281" sId="1">
    <oc r="P32">
      <f>SUM(F32:O32)</f>
    </oc>
    <nc r="P32">
      <f>SUM(F32:O32)</f>
    </nc>
  </rcc>
  <rcc rId="6282" sId="1">
    <oc r="P33">
      <f>SUM(F33:O33)</f>
    </oc>
    <nc r="P33">
      <f>SUM(F33:O33)</f>
    </nc>
  </rcc>
  <rcc rId="6283" sId="1">
    <oc r="P34">
      <f>SUM(F34:O34)</f>
    </oc>
    <nc r="P34">
      <f>SUM(F34:O34)</f>
    </nc>
  </rcc>
  <rcc rId="6284" sId="1">
    <oc r="P35">
      <f>SUM(F35:O35)</f>
    </oc>
    <nc r="P35">
      <f>SUM(F35:O35)</f>
    </nc>
  </rcc>
  <rcc rId="6285" sId="1">
    <oc r="P36">
      <f>SUM(F36:O36)</f>
    </oc>
    <nc r="P36">
      <f>SUM(F36:O36)</f>
    </nc>
  </rcc>
  <rcc rId="6286" sId="1">
    <oc r="P37">
      <f>SUM(F37:O37)</f>
    </oc>
    <nc r="P37">
      <f>SUM(F37:O37)</f>
    </nc>
  </rcc>
  <rcc rId="6287" sId="1">
    <oc r="P38">
      <f>SUM(F38:O38)</f>
    </oc>
    <nc r="P38">
      <f>SUM(F38:O38)</f>
    </nc>
  </rcc>
  <rcc rId="6288" sId="1">
    <oc r="P39">
      <f>SUM(F39:O39)</f>
    </oc>
    <nc r="P39">
      <f>SUM(F39:O39)</f>
    </nc>
  </rcc>
  <rcc rId="6289" sId="1">
    <oc r="P40">
      <f>SUM(F40:O40)</f>
    </oc>
    <nc r="P40">
      <f>SUM(F40:O40)</f>
    </nc>
  </rcc>
  <rcc rId="6290" sId="1">
    <oc r="P41">
      <f>SUM(F41:O41)</f>
    </oc>
    <nc r="P41">
      <f>SUM(F41:O41)</f>
    </nc>
  </rcc>
  <rcc rId="6291" sId="1">
    <oc r="P42">
      <f>SUM(F42:O42)</f>
    </oc>
    <nc r="P42">
      <f>SUM(F42:O42)</f>
    </nc>
  </rcc>
  <rcc rId="6292" sId="1">
    <oc r="P43">
      <f>SUM(F43:O43)</f>
    </oc>
    <nc r="P43">
      <f>SUM(F43:O43)</f>
    </nc>
  </rcc>
  <rcc rId="6293" sId="1">
    <oc r="P44">
      <f>SUM(F44:O44)</f>
    </oc>
    <nc r="P44">
      <f>SUM(F44:O44)</f>
    </nc>
  </rcc>
  <rcc rId="6294" sId="1">
    <oc r="P45">
      <f>SUM(F45:O45)</f>
    </oc>
    <nc r="P45">
      <f>SUM(F45:O45)</f>
    </nc>
  </rcc>
  <rcc rId="6295" sId="1">
    <oc r="P46">
      <f>SUM(F46:O46)</f>
    </oc>
    <nc r="P46">
      <f>SUM(F46:O46)</f>
    </nc>
  </rcc>
  <rcc rId="6296" sId="1">
    <oc r="P47">
      <f>SUM(F47:O47)</f>
    </oc>
    <nc r="P47">
      <f>SUM(F47:O47)</f>
    </nc>
  </rcc>
  <rcc rId="6297" sId="1">
    <oc r="P48">
      <f>SUM(F48:O48)</f>
    </oc>
    <nc r="P48">
      <f>SUM(F48:O48)</f>
    </nc>
  </rcc>
  <rcc rId="6298" sId="1">
    <oc r="P49">
      <f>SUM(F49:O49)</f>
    </oc>
    <nc r="P49">
      <f>SUM(F49:O49)</f>
    </nc>
  </rcc>
  <rcc rId="6299" sId="1">
    <oc r="P50">
      <f>SUM(F50:O50)</f>
    </oc>
    <nc r="P50">
      <f>SUM(F50:O50)</f>
    </nc>
  </rcc>
  <rcc rId="6300" sId="1">
    <oc r="P51">
      <f>SUM(F51:O51)</f>
    </oc>
    <nc r="P51">
      <f>SUM(F51:O51)</f>
    </nc>
  </rcc>
  <rcc rId="6301" sId="1">
    <oc r="P52">
      <f>SUM(F52:O52)</f>
    </oc>
    <nc r="P52">
      <f>SUM(F52:O52)</f>
    </nc>
  </rcc>
  <rcc rId="6302" sId="1">
    <oc r="P53">
      <f>SUM(F53:O53)</f>
    </oc>
    <nc r="P53">
      <f>SUM(F53:O53)</f>
    </nc>
  </rcc>
  <rcc rId="6303" sId="1">
    <oc r="P54">
      <f>SUM(F54:O54)</f>
    </oc>
    <nc r="P54">
      <f>SUM(F54:O54)</f>
    </nc>
  </rcc>
  <rcc rId="6304" sId="1">
    <oc r="P55">
      <f>SUM(F55:O55)</f>
    </oc>
    <nc r="P55">
      <f>SUM(F55:O55)</f>
    </nc>
  </rcc>
  <rcc rId="6305" sId="1">
    <oc r="P56">
      <f>SUM(F56:O56)</f>
    </oc>
    <nc r="P56">
      <f>SUM(F56:O56)</f>
    </nc>
  </rcc>
  <rcc rId="6306" sId="1">
    <oc r="P57">
      <f>SUM(F57:O57)</f>
    </oc>
    <nc r="P57">
      <f>SUM(F57:O57)</f>
    </nc>
  </rcc>
  <rcc rId="6307" sId="1">
    <oc r="P58">
      <f>SUM(F58:O58)</f>
    </oc>
    <nc r="P58">
      <f>SUM(F58:O58)</f>
    </nc>
  </rcc>
  <rcc rId="6308" sId="1">
    <oc r="P59">
      <f>SUM(F59:O59)</f>
    </oc>
    <nc r="P59">
      <f>SUM(F59:O59)</f>
    </nc>
  </rcc>
  <rcc rId="6309" sId="1">
    <oc r="P60">
      <f>SUM(F60:O60)</f>
    </oc>
    <nc r="P60">
      <f>SUM(F60:O60)</f>
    </nc>
  </rcc>
  <rcc rId="6310" sId="1">
    <oc r="P61">
      <f>SUM(F61:O61)</f>
    </oc>
    <nc r="P61">
      <f>SUM(F61:O61)</f>
    </nc>
  </rcc>
  <rcc rId="6311" sId="1">
    <oc r="P62">
      <f>SUM(F62:O62)</f>
    </oc>
    <nc r="P62">
      <f>SUM(F62:O62)</f>
    </nc>
  </rcc>
  <rcc rId="6312" sId="1">
    <oc r="P63">
      <f>SUM(F63:O63)</f>
    </oc>
    <nc r="P63">
      <f>SUM(F63:O63)</f>
    </nc>
  </rcc>
  <rcc rId="6313" sId="1">
    <oc r="P64">
      <f>SUM(F64:O64)</f>
    </oc>
    <nc r="P64">
      <f>SUM(F64:O64)</f>
    </nc>
  </rcc>
  <rcc rId="6314" sId="1">
    <oc r="P65">
      <f>SUM(F65:O65)</f>
    </oc>
    <nc r="P65">
      <f>SUM(F65:O65)</f>
    </nc>
  </rcc>
  <rcc rId="6315" sId="1">
    <oc r="P66">
      <f>SUM(F66:O66)</f>
    </oc>
    <nc r="P66">
      <f>SUM(F66:O66)</f>
    </nc>
  </rcc>
  <rcc rId="6316" sId="1">
    <oc r="P67">
      <f>SUM(F67:O67)</f>
    </oc>
    <nc r="P67">
      <f>SUM(F67:O67)</f>
    </nc>
  </rcc>
  <rcc rId="6317" sId="1">
    <oc r="P68">
      <f>SUM(F68:O68)</f>
    </oc>
    <nc r="P68">
      <f>SUM(F68:O68)</f>
    </nc>
  </rcc>
  <rcc rId="6318" sId="1">
    <oc r="P69">
      <f>SUM(F69:O69)</f>
    </oc>
    <nc r="P69">
      <f>SUM(F69:O69)</f>
    </nc>
  </rcc>
  <rcc rId="6319" sId="1">
    <oc r="P70">
      <f>SUM(F70:O70)</f>
    </oc>
    <nc r="P70">
      <f>SUM(F70:O70)</f>
    </nc>
  </rcc>
  <rcc rId="6320" sId="1">
    <oc r="P71">
      <f>SUM(F71:O71)</f>
    </oc>
    <nc r="P71">
      <f>SUM(F71:O71)</f>
    </nc>
  </rcc>
  <rcc rId="6321" sId="1">
    <oc r="P72">
      <f>SUM(F72:O72)</f>
    </oc>
    <nc r="P72">
      <f>SUM(F72:O72)</f>
    </nc>
  </rcc>
  <rcc rId="6322" sId="1">
    <oc r="P73">
      <f>SUM(F73:O73)</f>
    </oc>
    <nc r="P73">
      <f>SUM(F73:O73)</f>
    </nc>
  </rcc>
  <rcc rId="6323" sId="1">
    <oc r="P74">
      <f>SUM(F74:O74)</f>
    </oc>
    <nc r="P74">
      <f>SUM(F74:O74)</f>
    </nc>
  </rcc>
  <rcc rId="6324" sId="1">
    <oc r="P75">
      <f>SUM(F75:O75)</f>
    </oc>
    <nc r="P75">
      <f>SUM(F75:O75)</f>
    </nc>
  </rcc>
  <rcc rId="6325" sId="1">
    <oc r="P76">
      <f>SUM(F76:O76)</f>
    </oc>
    <nc r="P76">
      <f>SUM(F76:O76)</f>
    </nc>
  </rcc>
  <rcc rId="6326" sId="1">
    <oc r="P77">
      <f>SUM(F77:O77)</f>
    </oc>
    <nc r="P77">
      <f>SUM(F77:O77)</f>
    </nc>
  </rcc>
  <rcc rId="6327" sId="1">
    <oc r="P78">
      <f>SUM(F78:O78)</f>
    </oc>
    <nc r="P78">
      <f>SUM(F78:O78)</f>
    </nc>
  </rcc>
  <rcc rId="6328" sId="1">
    <oc r="P79">
      <f>SUM(F79:O79)</f>
    </oc>
    <nc r="P79">
      <f>SUM(F79:O79)</f>
    </nc>
  </rcc>
  <rcc rId="6329" sId="1">
    <oc r="P80">
      <f>SUM(F80:O80)</f>
    </oc>
    <nc r="P80">
      <f>SUM(F80:O80)</f>
    </nc>
  </rcc>
  <rcc rId="6330" sId="1">
    <oc r="P81">
      <f>SUM(F81:O81)</f>
    </oc>
    <nc r="P81">
      <f>SUM(F81:O81)</f>
    </nc>
  </rcc>
  <rcc rId="6331" sId="1">
    <oc r="P82">
      <f>SUM(F82:O82)</f>
    </oc>
    <nc r="P82">
      <f>SUM(F82:O82)</f>
    </nc>
  </rcc>
  <rcc rId="6332" sId="1">
    <oc r="P83">
      <f>SUM(F83:O83)</f>
    </oc>
    <nc r="P83">
      <f>SUM(F83:O83)</f>
    </nc>
  </rcc>
  <rcc rId="6333" sId="1">
    <oc r="P84">
      <f>SUM(F84:O84)</f>
    </oc>
    <nc r="P84">
      <f>SUM(F84:O84)</f>
    </nc>
  </rcc>
  <rcc rId="6334" sId="1">
    <oc r="P85">
      <f>SUM(F85:O85)</f>
    </oc>
    <nc r="P85">
      <f>SUM(F85:O85)</f>
    </nc>
  </rcc>
  <rcc rId="6335" sId="1">
    <oc r="P86">
      <f>SUM(F86:O86)</f>
    </oc>
    <nc r="P86">
      <f>SUM(F86:O86)</f>
    </nc>
  </rcc>
  <rcc rId="6336" sId="1">
    <oc r="P87">
      <f>SUM(F87:O87)</f>
    </oc>
    <nc r="P87">
      <f>SUM(F87:O87)</f>
    </nc>
  </rcc>
  <rcc rId="6337" sId="1">
    <oc r="P88">
      <f>SUM(F88:O88)</f>
    </oc>
    <nc r="P88">
      <f>SUM(F88:O88)</f>
    </nc>
  </rcc>
  <rcc rId="6338" sId="1">
    <oc r="P89">
      <f>SUM(F89:O89)</f>
    </oc>
    <nc r="P89">
      <f>SUM(F89:O89)</f>
    </nc>
  </rcc>
  <rcc rId="6339" sId="1">
    <oc r="P90">
      <f>SUM(F90:O90)</f>
    </oc>
    <nc r="P90">
      <f>SUM(F90:O90)</f>
    </nc>
  </rcc>
  <rcc rId="6340" sId="1">
    <oc r="P91">
      <f>SUM(F91:O91)</f>
    </oc>
    <nc r="P91">
      <f>SUM(F91:O91)</f>
    </nc>
  </rcc>
  <rcc rId="6341" sId="1">
    <oc r="P92">
      <f>SUM(F92:O92)</f>
    </oc>
    <nc r="P92">
      <f>SUM(F92:O92)</f>
    </nc>
  </rcc>
  <rcc rId="6342" sId="1">
    <oc r="P93">
      <f>SUM(F93:O93)</f>
    </oc>
    <nc r="P93">
      <f>SUM(F93:O93)</f>
    </nc>
  </rcc>
  <rcc rId="6343" sId="1">
    <oc r="P94">
      <f>SUM(F94:O94)</f>
    </oc>
    <nc r="P94">
      <f>SUM(F94:O94)</f>
    </nc>
  </rcc>
  <rcc rId="6344" sId="1">
    <oc r="P95">
      <f>SUM(F95:O95)</f>
    </oc>
    <nc r="P95">
      <f>SUM(F95:O95)</f>
    </nc>
  </rcc>
  <rcc rId="6345" sId="1">
    <oc r="P96">
      <f>SUM(F96:O96)</f>
    </oc>
    <nc r="P96">
      <f>SUM(F96:O96)</f>
    </nc>
  </rcc>
  <rcc rId="6346" sId="1">
    <oc r="P97">
      <f>SUM(F97:O97)</f>
    </oc>
    <nc r="P97">
      <f>SUM(F97:O97)</f>
    </nc>
  </rcc>
  <rcc rId="6347" sId="1">
    <oc r="P98">
      <f>SUM(F98:O98)</f>
    </oc>
    <nc r="P98">
      <f>SUM(F98:O98)</f>
    </nc>
  </rcc>
  <rcc rId="6348" sId="1">
    <oc r="P99">
      <f>SUM(F99:O99)</f>
    </oc>
    <nc r="P99">
      <f>SUM(F99:O99)</f>
    </nc>
  </rcc>
  <rcc rId="6349" sId="1">
    <oc r="P100">
      <f>SUM(F100:O100)</f>
    </oc>
    <nc r="P100">
      <f>SUM(F100:O100)</f>
    </nc>
  </rcc>
  <rcc rId="6350" sId="1">
    <oc r="P101">
      <f>SUM(F101:O101)</f>
    </oc>
    <nc r="P101">
      <f>SUM(F101:O101)</f>
    </nc>
  </rcc>
  <rcc rId="6351" sId="1">
    <oc r="P102">
      <f>SUM(F102:O102)</f>
    </oc>
    <nc r="P102">
      <f>SUM(F102:O102)</f>
    </nc>
  </rcc>
  <rcc rId="6352" sId="1">
    <oc r="P103">
      <f>SUM(F103:O103)</f>
    </oc>
    <nc r="P103">
      <f>SUM(F103:O103)</f>
    </nc>
  </rcc>
  <rcc rId="6353" sId="1">
    <oc r="P104">
      <f>SUM(F104:O104)</f>
    </oc>
    <nc r="P104">
      <f>SUM(F104:O104)</f>
    </nc>
  </rcc>
  <rcc rId="6354" sId="1">
    <oc r="P105">
      <f>SUM(F105:O105)</f>
    </oc>
    <nc r="P105">
      <f>SUM(F105:O105)</f>
    </nc>
  </rcc>
  <rcc rId="6355" sId="1">
    <oc r="P106">
      <f>SUM(F106:O106)</f>
    </oc>
    <nc r="P106">
      <f>SUM(F106:O106)</f>
    </nc>
  </rcc>
  <rcc rId="6356" sId="1">
    <oc r="P107">
      <f>SUM(F107:O107)</f>
    </oc>
    <nc r="P107">
      <f>SUM(F107:O107)</f>
    </nc>
  </rcc>
  <rcc rId="6357" sId="1">
    <oc r="P108">
      <f>SUM(F108:O108)</f>
    </oc>
    <nc r="P108">
      <f>SUM(F108:O108)</f>
    </nc>
  </rcc>
  <rcc rId="6358" sId="1">
    <oc r="P109">
      <f>SUM(F109:O109)</f>
    </oc>
    <nc r="P109">
      <f>SUM(F109:O109)</f>
    </nc>
  </rcc>
  <rcc rId="6359" sId="1">
    <oc r="P110">
      <f>SUM(F110:O110)</f>
    </oc>
    <nc r="P110">
      <f>SUM(F110:O110)</f>
    </nc>
  </rcc>
  <rcc rId="6360" sId="1">
    <oc r="P111">
      <f>SUM(F111:O111)</f>
    </oc>
    <nc r="P111">
      <f>SUM(F111:O111)</f>
    </nc>
  </rcc>
  <rcc rId="6361" sId="1">
    <oc r="P112">
      <f>SUM(F112:O112)</f>
    </oc>
    <nc r="P112">
      <f>SUM(F112:O112)</f>
    </nc>
  </rcc>
  <rcc rId="6362" sId="1">
    <oc r="P113">
      <f>SUM(F113:O113)</f>
    </oc>
    <nc r="P113">
      <f>SUM(F113:O113)</f>
    </nc>
  </rcc>
  <rcc rId="6363" sId="1">
    <oc r="P114">
      <f>SUM(F114:O114)</f>
    </oc>
    <nc r="P114">
      <f>SUM(F114:O114)</f>
    </nc>
  </rcc>
  <rcc rId="6364" sId="1">
    <oc r="P115">
      <f>SUM(F115:O115)</f>
    </oc>
    <nc r="P115">
      <f>SUM(F115:O115)</f>
    </nc>
  </rcc>
  <rcc rId="6365" sId="1">
    <oc r="P116">
      <f>SUM(F116:O116)</f>
    </oc>
    <nc r="P116">
      <f>SUM(F116:O116)</f>
    </nc>
  </rcc>
  <rcc rId="6366" sId="1">
    <oc r="P117">
      <f>SUM(F117:O117)</f>
    </oc>
    <nc r="P117">
      <f>SUM(F117:O117)</f>
    </nc>
  </rcc>
  <rcc rId="6367" sId="1">
    <oc r="P118">
      <f>SUM(F118:O118)</f>
    </oc>
    <nc r="P118">
      <f>SUM(F118:O118)</f>
    </nc>
  </rcc>
  <rcc rId="6368" sId="1">
    <oc r="P119">
      <f>SUM(F119:O119)</f>
    </oc>
    <nc r="P119">
      <f>SUM(F119:O119)</f>
    </nc>
  </rcc>
  <rcc rId="6369" sId="1">
    <oc r="P120">
      <f>SUM(F120:O120)</f>
    </oc>
    <nc r="P120">
      <f>SUM(F120:O120)</f>
    </nc>
  </rcc>
  <rcc rId="6370" sId="1">
    <oc r="P121">
      <f>SUM(F121:O121)</f>
    </oc>
    <nc r="P121">
      <f>SUM(F121:O121)</f>
    </nc>
  </rcc>
  <rcc rId="6371" sId="1">
    <oc r="P122">
      <f>SUM(F122:O122)</f>
    </oc>
    <nc r="P122">
      <f>SUM(F122:O122)</f>
    </nc>
  </rcc>
  <rcc rId="6372" sId="1">
    <oc r="P123">
      <f>SUM(F123:O123)</f>
    </oc>
    <nc r="P123">
      <f>SUM(F123:O123)</f>
    </nc>
  </rcc>
  <rcc rId="6373" sId="1">
    <oc r="P124">
      <f>SUM(F124:O124)</f>
    </oc>
    <nc r="P124">
      <f>SUM(F124:O124)</f>
    </nc>
  </rcc>
  <rcc rId="6374" sId="1">
    <oc r="P125">
      <f>SUM(F125:O125)</f>
    </oc>
    <nc r="P125">
      <f>SUM(F125:O125)</f>
    </nc>
  </rcc>
  <rcc rId="6375" sId="1">
    <oc r="P126">
      <f>SUM(F126:O126)</f>
    </oc>
    <nc r="P126">
      <f>SUM(F126:O126)</f>
    </nc>
  </rcc>
  <rcc rId="6376" sId="1">
    <oc r="P127">
      <f>SUM(F127:O127)</f>
    </oc>
    <nc r="P127">
      <f>SUM(F127:O127)</f>
    </nc>
  </rcc>
  <rcc rId="6377" sId="1">
    <oc r="P128">
      <f>SUM(F128:O128)</f>
    </oc>
    <nc r="P128">
      <f>SUM(F128:O128)</f>
    </nc>
  </rcc>
  <rcc rId="6378" sId="1">
    <oc r="P129">
      <f>SUM(F129:O129)</f>
    </oc>
    <nc r="P129">
      <f>SUM(F129:O129)</f>
    </nc>
  </rcc>
  <rcc rId="6379" sId="1">
    <oc r="P130">
      <f>SUM(F130:O130)</f>
    </oc>
    <nc r="P130">
      <f>SUM(F130:O130)</f>
    </nc>
  </rcc>
  <rcc rId="6380" sId="1">
    <oc r="P131">
      <f>SUM(F131:O131)</f>
    </oc>
    <nc r="P131">
      <f>SUM(F131:O131)</f>
    </nc>
  </rcc>
  <rcc rId="6381" sId="1">
    <oc r="P132">
      <f>SUM(F132:O132)</f>
    </oc>
    <nc r="P132">
      <f>SUM(F132:O132)</f>
    </nc>
  </rcc>
  <rcc rId="6382" sId="1">
    <oc r="P133">
      <f>SUM(F133:O133)</f>
    </oc>
    <nc r="P133">
      <f>SUM(F133:O133)</f>
    </nc>
  </rcc>
  <rcc rId="6383" sId="1">
    <oc r="P134">
      <f>SUM(F134:O134)</f>
    </oc>
    <nc r="P134">
      <f>SUM(F134:O134)</f>
    </nc>
  </rcc>
  <rcc rId="6384" sId="1">
    <oc r="P135">
      <f>SUM(F135:O135)</f>
    </oc>
    <nc r="P135">
      <f>SUM(F135:O135)</f>
    </nc>
  </rcc>
  <rcc rId="6385" sId="1">
    <oc r="P136">
      <f>SUM(F136:O136)</f>
    </oc>
    <nc r="P136">
      <f>SUM(F136:O136)</f>
    </nc>
  </rcc>
  <rcc rId="6386" sId="1">
    <oc r="P137">
      <f>SUM(F137:O137)</f>
    </oc>
    <nc r="P137">
      <f>SUM(F137:O137)</f>
    </nc>
  </rcc>
  <rcc rId="6387" sId="1">
    <oc r="P138">
      <f>SUM(F138:O138)</f>
    </oc>
    <nc r="P138">
      <f>SUM(F138:O138)</f>
    </nc>
  </rcc>
  <rcc rId="6388" sId="1">
    <oc r="P139">
      <f>SUM(F139:O139)</f>
    </oc>
    <nc r="P139">
      <f>SUM(F139:O139)</f>
    </nc>
  </rcc>
  <rcc rId="6389" sId="1">
    <oc r="P140">
      <f>SUM(F140:O140)</f>
    </oc>
    <nc r="P140">
      <f>SUM(F140:O140)</f>
    </nc>
  </rcc>
  <rcc rId="6390" sId="1">
    <oc r="P141">
      <f>SUM(F141:O141)</f>
    </oc>
    <nc r="P141">
      <f>SUM(F141:O141)</f>
    </nc>
  </rcc>
  <rcc rId="6391" sId="1">
    <oc r="P142">
      <f>SUM(F142:O142)</f>
    </oc>
    <nc r="P142">
      <f>SUM(F142:O142)</f>
    </nc>
  </rcc>
  <rcc rId="6392" sId="1">
    <oc r="P143">
      <f>SUM(F143:O143)</f>
    </oc>
    <nc r="P143">
      <f>SUM(F143:O143)</f>
    </nc>
  </rcc>
  <rcc rId="6393" sId="1">
    <oc r="P144">
      <f>SUM(F144:O144)</f>
    </oc>
    <nc r="P144">
      <f>SUM(F144:O144)</f>
    </nc>
  </rcc>
  <rcc rId="6394" sId="1">
    <oc r="P145">
      <f>SUM(F145:O145)</f>
    </oc>
    <nc r="P145">
      <f>SUM(F145:O145)</f>
    </nc>
  </rcc>
  <rcc rId="6395" sId="1">
    <oc r="P146">
      <f>SUM(F146:O146)</f>
    </oc>
    <nc r="P146">
      <f>SUM(F146:O146)</f>
    </nc>
  </rcc>
  <rfmt sheetId="1" sqref="C5:C146">
    <dxf>
      <fill>
        <patternFill patternType="none">
          <bgColor auto="1"/>
        </patternFill>
      </fill>
    </dxf>
  </rfmt>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96" sId="1" numFmtId="4">
    <oc r="R47">
      <v>23522.006000000001</v>
    </oc>
    <nc r="R47"/>
  </rcc>
  <rcc rId="6397" sId="1" numFmtId="4">
    <oc r="R49">
      <v>41331.732000000004</v>
    </oc>
    <nc r="R49"/>
  </rcc>
  <rcc rId="6398" sId="1" numFmtId="4">
    <oc r="R51">
      <v>29673.53</v>
    </oc>
    <nc r="R51"/>
  </rcc>
  <rcc rId="6399" sId="1" numFmtId="4">
    <oc r="R53">
      <v>20378.587</v>
    </oc>
    <nc r="R53"/>
  </rcc>
  <rcc rId="6400" sId="1" numFmtId="4">
    <oc r="R55">
      <v>17837.288</v>
    </oc>
    <nc r="R55"/>
  </rcc>
  <rcc rId="6401" sId="1" numFmtId="4">
    <oc r="R57">
      <v>14689.065000000001</v>
    </oc>
    <nc r="R57"/>
  </rcc>
  <rcc rId="6402" sId="1" numFmtId="4">
    <oc r="R59">
      <v>24328.809000000001</v>
    </oc>
    <nc r="R59"/>
  </rcc>
  <rcc rId="6403" sId="1" numFmtId="4">
    <oc r="R61">
      <v>25152.807000000001</v>
    </oc>
    <nc r="R61"/>
  </rcc>
  <rcc rId="6404" sId="1" numFmtId="4">
    <oc r="R63">
      <v>33701.925000000003</v>
    </oc>
    <nc r="R63"/>
  </rcc>
  <rcc rId="6405" sId="1" numFmtId="4">
    <oc r="R65">
      <v>18680.024000000001</v>
    </oc>
    <nc r="R65"/>
  </rcc>
  <rcc rId="6406" sId="1" numFmtId="4">
    <oc r="R67">
      <v>15205.924999999999</v>
    </oc>
    <nc r="R67"/>
  </rcc>
  <rcc rId="6407" sId="1" numFmtId="4">
    <oc r="R91">
      <v>26016.936000000002</v>
    </oc>
    <nc r="R91"/>
  </rcc>
  <rcc rId="6408" sId="1" numFmtId="4">
    <oc r="R93">
      <v>22326.629000000001</v>
    </oc>
    <nc r="R93"/>
  </rcc>
  <rcc rId="6409" sId="1" numFmtId="4">
    <oc r="R95">
      <v>18969.679</v>
    </oc>
    <nc r="R95"/>
  </rcc>
  <rcc rId="6410" sId="1" numFmtId="4">
    <oc r="R97">
      <v>24013.507000000001</v>
    </oc>
    <nc r="R97"/>
  </rcc>
  <rcc rId="6411" sId="1" numFmtId="4">
    <oc r="R99">
      <v>32390.173999999999</v>
    </oc>
    <nc r="R99"/>
  </rcc>
  <rcc rId="6412" sId="1" numFmtId="4">
    <oc r="R101">
      <v>23219.252</v>
    </oc>
    <nc r="R101"/>
  </rcc>
  <rcc rId="6413" sId="1" numFmtId="4">
    <oc r="R103">
      <v>18960.475999999999</v>
    </oc>
    <nc r="R103"/>
  </rcc>
  <rcc rId="6414" sId="1" numFmtId="4">
    <oc r="R105">
      <v>6339.3950000000004</v>
    </oc>
    <nc r="R105"/>
  </rcc>
  <rcc rId="6415" sId="1" numFmtId="4">
    <oc r="R107">
      <v>6334.7479999999996</v>
    </oc>
    <nc r="R107"/>
  </rcc>
  <rcc rId="6416" sId="1" numFmtId="4">
    <oc r="R109">
      <v>10055.784</v>
    </oc>
    <nc r="R109"/>
  </rcc>
  <rcc rId="6417" sId="1" numFmtId="4">
    <oc r="R111">
      <v>16438.182000000001</v>
    </oc>
    <nc r="R111"/>
  </rcc>
  <rcc rId="6418" sId="1" numFmtId="4">
    <oc r="R113">
      <v>31900.397000000001</v>
    </oc>
    <nc r="R113"/>
  </rcc>
  <rcc rId="6419" sId="1" numFmtId="4">
    <oc r="R115">
      <v>35055.381999999998</v>
    </oc>
    <nc r="R115"/>
  </rcc>
  <rcc rId="6420" sId="1" numFmtId="4">
    <oc r="R117">
      <v>42750.012000000002</v>
    </oc>
    <nc r="R117"/>
  </rcc>
  <rcc rId="6421" sId="1" numFmtId="4">
    <oc r="R119">
      <v>39190.307000000001</v>
    </oc>
    <nc r="R119"/>
  </rcc>
  <rcc rId="6422" sId="1" numFmtId="4">
    <oc r="R121">
      <v>45096.186000000002</v>
    </oc>
    <nc r="R121"/>
  </rcc>
  <rcc rId="6423" sId="1" numFmtId="4">
    <oc r="R123">
      <v>39412.879999999997</v>
    </oc>
    <nc r="R123"/>
  </rcc>
  <rcc rId="6424" sId="1" numFmtId="4">
    <oc r="R125">
      <v>28168.887999999999</v>
    </oc>
    <nc r="R125"/>
  </rcc>
  <rcc rId="6425" sId="1" numFmtId="4">
    <oc r="R127">
      <v>20556.994999999999</v>
    </oc>
    <nc r="R127"/>
  </rcc>
  <rcc rId="6426" sId="1" numFmtId="4">
    <oc r="R129">
      <v>14441.473</v>
    </oc>
    <nc r="R129"/>
  </rcc>
  <rcc rId="6427" sId="1" numFmtId="4">
    <oc r="R131">
      <v>11908.142</v>
    </oc>
    <nc r="R131"/>
  </rcc>
  <rcc rId="6428" sId="1" numFmtId="4">
    <oc r="R133">
      <v>6294.1549999999997</v>
    </oc>
    <nc r="R133"/>
  </rcc>
  <rcc rId="6429" sId="1" numFmtId="4">
    <oc r="R135">
      <v>16627.169000000002</v>
    </oc>
    <nc r="R135"/>
  </rcc>
  <rcc rId="6430" sId="1" numFmtId="4">
    <oc r="R137">
      <v>13000.368</v>
    </oc>
    <nc r="R137"/>
  </rcc>
  <rcc rId="6431" sId="1" numFmtId="4">
    <oc r="R139">
      <v>16214.156000000001</v>
    </oc>
    <nc r="R139"/>
  </rcc>
  <rcc rId="6432" sId="1" numFmtId="4">
    <oc r="R141">
      <v>13468.352000000001</v>
    </oc>
    <nc r="R141"/>
  </rcc>
  <rcc rId="6433" sId="1" numFmtId="4">
    <oc r="R143">
      <v>13058.407999999999</v>
    </oc>
    <nc r="R143"/>
  </rcc>
  <rcc rId="6434" sId="1" numFmtId="4">
    <oc r="R145">
      <v>8178.759</v>
    </oc>
    <nc r="R145"/>
  </rcc>
  <rfmt sheetId="1" sqref="R5" start="0" length="0">
    <dxf>
      <numFmt numFmtId="170" formatCode="#,##0.0000"/>
      <fill>
        <patternFill patternType="solid">
          <bgColor rgb="FFFFFF99"/>
        </patternFill>
      </fill>
      <alignment horizontal="general" vertical="bottom"/>
      <border outline="0">
        <left style="thin">
          <color indexed="64"/>
        </left>
      </border>
    </dxf>
  </rfmt>
  <rfmt sheetId="1" sqref="R7" start="0" length="0">
    <dxf>
      <numFmt numFmtId="170" formatCode="#,##0.0000"/>
      <fill>
        <patternFill patternType="solid">
          <bgColor rgb="FFFFFF99"/>
        </patternFill>
      </fill>
      <alignment horizontal="general" vertical="bottom"/>
      <border outline="0">
        <left style="thin">
          <color indexed="64"/>
        </left>
        <top style="thin">
          <color indexed="64"/>
        </top>
      </border>
    </dxf>
  </rfmt>
  <rfmt sheetId="1" sqref="R9" start="0" length="0">
    <dxf>
      <numFmt numFmtId="170" formatCode="#,##0.0000"/>
      <fill>
        <patternFill patternType="solid">
          <bgColor rgb="FFFFFF99"/>
        </patternFill>
      </fill>
      <alignment horizontal="general" vertical="bottom"/>
      <border outline="0">
        <left style="thin">
          <color indexed="64"/>
        </left>
      </border>
    </dxf>
  </rfmt>
  <rfmt sheetId="1" sqref="R11" start="0" length="0">
    <dxf>
      <numFmt numFmtId="170" formatCode="#,##0.0000"/>
      <fill>
        <patternFill patternType="solid">
          <bgColor rgb="FFFFFF99"/>
        </patternFill>
      </fill>
      <alignment horizontal="general" vertical="bottom"/>
      <border outline="0">
        <left style="thin">
          <color indexed="64"/>
        </left>
        <top style="thin">
          <color indexed="64"/>
        </top>
      </border>
    </dxf>
  </rfmt>
  <rfmt sheetId="1" sqref="R13" start="0" length="0">
    <dxf>
      <numFmt numFmtId="170" formatCode="#,##0.0000"/>
      <fill>
        <patternFill patternType="solid">
          <bgColor rgb="FFFFFF99"/>
        </patternFill>
      </fill>
      <alignment horizontal="general" vertical="bottom"/>
      <border outline="0">
        <left style="thin">
          <color indexed="64"/>
        </left>
        <top style="thin">
          <color indexed="64"/>
        </top>
      </border>
    </dxf>
  </rfmt>
  <rfmt sheetId="1" sqref="R15" start="0" length="0">
    <dxf>
      <numFmt numFmtId="170" formatCode="#,##0.0000"/>
      <fill>
        <patternFill patternType="solid">
          <bgColor rgb="FFFFFF99"/>
        </patternFill>
      </fill>
      <alignment horizontal="general" vertical="bottom"/>
      <border outline="0">
        <left style="thin">
          <color indexed="64"/>
        </left>
        <top style="thin">
          <color indexed="64"/>
        </top>
      </border>
    </dxf>
  </rfmt>
  <rfmt sheetId="1" sqref="R17" start="0" length="0">
    <dxf>
      <numFmt numFmtId="170" formatCode="#,##0.0000"/>
      <fill>
        <patternFill patternType="solid">
          <bgColor rgb="FFFFFF99"/>
        </patternFill>
      </fill>
      <alignment horizontal="general" vertical="bottom"/>
      <border outline="0">
        <left style="thin">
          <color indexed="64"/>
        </left>
        <top style="thin">
          <color indexed="64"/>
        </top>
      </border>
    </dxf>
  </rfmt>
  <rfmt sheetId="1" sqref="R19" start="0" length="0">
    <dxf>
      <numFmt numFmtId="170" formatCode="#,##0.0000"/>
      <fill>
        <patternFill patternType="solid">
          <bgColor rgb="FFFFFF99"/>
        </patternFill>
      </fill>
      <alignment horizontal="general" vertical="bottom"/>
      <border outline="0">
        <left style="thin">
          <color indexed="64"/>
        </left>
        <top style="thin">
          <color indexed="64"/>
        </top>
      </border>
    </dxf>
  </rfmt>
  <rfmt sheetId="1" sqref="R21" start="0" length="0">
    <dxf>
      <numFmt numFmtId="170" formatCode="#,##0.0000"/>
      <fill>
        <patternFill patternType="solid">
          <bgColor rgb="FFFFFF99"/>
        </patternFill>
      </fill>
      <alignment horizontal="general" vertical="bottom"/>
      <border outline="0">
        <left style="thin">
          <color indexed="64"/>
        </left>
        <top style="thin">
          <color indexed="64"/>
        </top>
      </border>
    </dxf>
  </rfmt>
  <rfmt sheetId="1" sqref="R23" start="0" length="0">
    <dxf>
      <numFmt numFmtId="170" formatCode="#,##0.0000"/>
      <fill>
        <patternFill patternType="solid">
          <bgColor rgb="FFFFFF99"/>
        </patternFill>
      </fill>
      <alignment horizontal="general" vertical="bottom"/>
      <border outline="0">
        <left style="thin">
          <color indexed="64"/>
        </left>
        <top style="thin">
          <color indexed="64"/>
        </top>
      </border>
    </dxf>
  </rfmt>
  <rfmt sheetId="1" sqref="R25" start="0" length="0">
    <dxf>
      <numFmt numFmtId="170" formatCode="#,##0.0000"/>
      <fill>
        <patternFill patternType="solid">
          <bgColor rgb="FFFFFF99"/>
        </patternFill>
      </fill>
      <alignment horizontal="general" vertical="bottom"/>
      <border outline="0">
        <left style="thin">
          <color indexed="64"/>
        </left>
        <top style="thin">
          <color indexed="64"/>
        </top>
      </border>
    </dxf>
  </rfmt>
  <rfmt sheetId="1" sqref="R27" start="0" length="0">
    <dxf>
      <numFmt numFmtId="170" formatCode="#,##0.0000"/>
      <fill>
        <patternFill patternType="solid">
          <bgColor rgb="FFFFFF99"/>
        </patternFill>
      </fill>
      <alignment horizontal="general" vertical="bottom"/>
      <border outline="0">
        <left style="thin">
          <color indexed="64"/>
        </left>
      </border>
    </dxf>
  </rfmt>
  <rfmt sheetId="1" sqref="R29" start="0" length="0">
    <dxf>
      <numFmt numFmtId="170" formatCode="#,##0.0000"/>
      <fill>
        <patternFill patternType="solid">
          <bgColor rgb="FFFFFF99"/>
        </patternFill>
      </fill>
      <alignment horizontal="general" vertical="bottom"/>
      <border outline="0">
        <left style="thin">
          <color indexed="64"/>
        </left>
        <top style="thin">
          <color indexed="64"/>
        </top>
      </border>
    </dxf>
  </rfmt>
  <rfmt sheetId="1" sqref="R31" start="0" length="0">
    <dxf>
      <numFmt numFmtId="170" formatCode="#,##0.0000"/>
      <fill>
        <patternFill patternType="solid">
          <bgColor rgb="FFFFFF99"/>
        </patternFill>
      </fill>
      <alignment horizontal="general" vertical="bottom"/>
      <border outline="0">
        <left style="thin">
          <color indexed="64"/>
        </left>
      </border>
    </dxf>
  </rfmt>
  <rfmt sheetId="1" sqref="R33" start="0" length="0">
    <dxf>
      <numFmt numFmtId="170" formatCode="#,##0.0000"/>
      <fill>
        <patternFill patternType="solid">
          <bgColor rgb="FFFFFF99"/>
        </patternFill>
      </fill>
      <alignment horizontal="general" vertical="bottom"/>
      <border outline="0">
        <left style="thin">
          <color indexed="64"/>
        </left>
        <top style="thin">
          <color indexed="64"/>
        </top>
      </border>
    </dxf>
  </rfmt>
  <rfmt sheetId="1" sqref="R35" start="0" length="0">
    <dxf>
      <numFmt numFmtId="170" formatCode="#,##0.0000"/>
      <fill>
        <patternFill patternType="solid">
          <bgColor rgb="FFFFFF99"/>
        </patternFill>
      </fill>
      <alignment horizontal="general" vertical="bottom"/>
      <border outline="0">
        <left style="thin">
          <color indexed="64"/>
        </left>
        <top style="thin">
          <color indexed="64"/>
        </top>
      </border>
    </dxf>
  </rfmt>
  <rfmt sheetId="1" sqref="R37" start="0" length="0">
    <dxf>
      <numFmt numFmtId="170" formatCode="#,##0.0000"/>
      <fill>
        <patternFill patternType="solid">
          <bgColor rgb="FFFFFF99"/>
        </patternFill>
      </fill>
      <alignment horizontal="general" vertical="bottom"/>
      <border outline="0">
        <left style="thin">
          <color indexed="64"/>
        </left>
        <top style="thin">
          <color indexed="64"/>
        </top>
      </border>
    </dxf>
  </rfmt>
  <rfmt sheetId="1" sqref="R39" start="0" length="0">
    <dxf>
      <numFmt numFmtId="170" formatCode="#,##0.0000"/>
      <fill>
        <patternFill>
          <bgColor rgb="FFFFFF99"/>
        </patternFill>
      </fill>
      <alignment horizontal="general" vertical="bottom"/>
      <border outline="0">
        <left style="thin">
          <color indexed="64"/>
        </left>
        <top style="thin">
          <color indexed="64"/>
        </top>
      </border>
    </dxf>
  </rfmt>
  <rfmt sheetId="1" sqref="R41" start="0" length="0">
    <dxf>
      <numFmt numFmtId="170" formatCode="#,##0.0000"/>
      <fill>
        <patternFill patternType="solid">
          <bgColor rgb="FFFFFF99"/>
        </patternFill>
      </fill>
      <alignment horizontal="general" vertical="bottom"/>
      <border outline="0">
        <left style="thin">
          <color indexed="64"/>
        </left>
        <top style="thin">
          <color indexed="64"/>
        </top>
      </border>
    </dxf>
  </rfmt>
  <rfmt sheetId="1" sqref="R43" start="0" length="0">
    <dxf>
      <numFmt numFmtId="170" formatCode="#,##0.0000"/>
      <fill>
        <patternFill patternType="solid">
          <bgColor rgb="FFFFFF99"/>
        </patternFill>
      </fill>
      <alignment horizontal="general" vertical="bottom"/>
      <border outline="0">
        <left style="thin">
          <color indexed="64"/>
        </left>
        <top style="thin">
          <color indexed="64"/>
        </top>
      </border>
    </dxf>
  </rfmt>
  <rfmt sheetId="1" sqref="R45" start="0" length="0">
    <dxf>
      <numFmt numFmtId="170" formatCode="#,##0.0000"/>
      <fill>
        <patternFill patternType="solid">
          <bgColor rgb="FFFFFF99"/>
        </patternFill>
      </fill>
      <alignment horizontal="general" vertical="bottom"/>
      <border outline="0">
        <left style="thin">
          <color indexed="64"/>
        </left>
        <top style="thin">
          <color indexed="64"/>
        </top>
      </border>
    </dxf>
  </rfmt>
  <rfmt sheetId="1" sqref="A46:AX46" start="0" length="0">
    <dxf>
      <border>
        <bottom style="medium">
          <color indexed="64"/>
        </bottom>
      </border>
    </dxf>
  </rfmt>
  <rcc rId="6435" sId="1">
    <oc r="T6">
      <f>P6/(12*D6)*1000</f>
    </oc>
    <nc r="T6">
      <f>P6/(12*D6)*1000</f>
    </nc>
  </rcc>
  <rcc rId="6436" sId="1">
    <oc r="U6">
      <f>H6/(12*D6)*1000</f>
    </oc>
    <nc r="U6">
      <f>H6/(12*D6)*1000</f>
    </nc>
  </rcc>
  <rcc rId="6437" sId="1">
    <oc r="V6">
      <f>I6/(12*D6)*1000</f>
    </oc>
    <nc r="V6">
      <f>I6/(12*D6)*1000</f>
    </nc>
  </rcc>
  <rcc rId="6438" sId="1">
    <oc r="W6">
      <f>U6+V6</f>
    </oc>
    <nc r="W6">
      <f>U6+V6</f>
    </nc>
  </rcc>
  <rcc rId="6439" sId="1">
    <oc r="T7">
      <f>P7/(12*D7)*1000</f>
    </oc>
    <nc r="T7">
      <f>P7/(12*D7)*1000</f>
    </nc>
  </rcc>
  <rcc rId="6440" sId="1">
    <oc r="U7">
      <f>H7/(12*D7)*1000</f>
    </oc>
    <nc r="U7">
      <f>H7/(12*D7)*1000</f>
    </nc>
  </rcc>
  <rcc rId="6441" sId="1">
    <oc r="V7">
      <f>I7/(12*D7)*1000</f>
    </oc>
    <nc r="V7">
      <f>I7/(12*D7)*1000</f>
    </nc>
  </rcc>
  <rcc rId="6442" sId="1">
    <oc r="W7">
      <f>U7+V7</f>
    </oc>
    <nc r="W7">
      <f>U7+V7</f>
    </nc>
  </rcc>
  <rcc rId="6443" sId="1">
    <oc r="T8">
      <f>P8/(12*D8)*1000</f>
    </oc>
    <nc r="T8">
      <f>P8/(12*D8)*1000</f>
    </nc>
  </rcc>
  <rcc rId="6444" sId="1">
    <oc r="U8">
      <f>H8/(12*D8)*1000</f>
    </oc>
    <nc r="U8">
      <f>H8/(12*D8)*1000</f>
    </nc>
  </rcc>
  <rcc rId="6445" sId="1">
    <oc r="V8">
      <f>I8/(12*D8)*1000</f>
    </oc>
    <nc r="V8">
      <f>I8/(12*D8)*1000</f>
    </nc>
  </rcc>
  <rcc rId="6446" sId="1">
    <oc r="W8">
      <f>U8+V8</f>
    </oc>
    <nc r="W8">
      <f>U8+V8</f>
    </nc>
  </rcc>
  <rcc rId="6447" sId="1">
    <oc r="T9">
      <f>P9/(12*D9)*1000</f>
    </oc>
    <nc r="T9">
      <f>P9/(12*D9)*1000</f>
    </nc>
  </rcc>
  <rcc rId="6448" sId="1">
    <oc r="U9">
      <f>H9/(12*D9)*1000</f>
    </oc>
    <nc r="U9">
      <f>H9/(12*D9)*1000</f>
    </nc>
  </rcc>
  <rcc rId="6449" sId="1">
    <oc r="V9">
      <f>I9/(12*D9)*1000</f>
    </oc>
    <nc r="V9">
      <f>I9/(12*D9)*1000</f>
    </nc>
  </rcc>
  <rcc rId="6450" sId="1">
    <oc r="W9">
      <f>U9+V9</f>
    </oc>
    <nc r="W9">
      <f>U9+V9</f>
    </nc>
  </rcc>
  <rcc rId="6451" sId="1">
    <oc r="T10">
      <f>P10/(12*D10)*1000</f>
    </oc>
    <nc r="T10">
      <f>P10/(12*D10)*1000</f>
    </nc>
  </rcc>
  <rcc rId="6452" sId="1">
    <oc r="U10">
      <f>H10/(12*D10)*1000</f>
    </oc>
    <nc r="U10">
      <f>H10/(12*D10)*1000</f>
    </nc>
  </rcc>
  <rcc rId="6453" sId="1">
    <oc r="V10">
      <f>I10/(12*D10)*1000</f>
    </oc>
    <nc r="V10">
      <f>I10/(12*D10)*1000</f>
    </nc>
  </rcc>
  <rcc rId="6454" sId="1">
    <oc r="W10">
      <f>U10+V10</f>
    </oc>
    <nc r="W10">
      <f>U10+V10</f>
    </nc>
  </rcc>
  <rcc rId="6455" sId="1">
    <oc r="T11">
      <f>P11/(12*D11)*1000</f>
    </oc>
    <nc r="T11">
      <f>P11/(12*D11)*1000</f>
    </nc>
  </rcc>
  <rcc rId="6456" sId="1">
    <oc r="U11">
      <f>H11/(12*D11)*1000</f>
    </oc>
    <nc r="U11">
      <f>H11/(12*D11)*1000</f>
    </nc>
  </rcc>
  <rcc rId="6457" sId="1">
    <oc r="V11">
      <f>I11/(12*D11)*1000</f>
    </oc>
    <nc r="V11">
      <f>I11/(12*D11)*1000</f>
    </nc>
  </rcc>
  <rcc rId="6458" sId="1">
    <oc r="W11">
      <f>U11+V11</f>
    </oc>
    <nc r="W11">
      <f>U11+V11</f>
    </nc>
  </rcc>
  <rcc rId="6459" sId="1">
    <oc r="T12">
      <f>P12/(12*D12)*1000</f>
    </oc>
    <nc r="T12">
      <f>P12/(12*D12)*1000</f>
    </nc>
  </rcc>
  <rcc rId="6460" sId="1">
    <oc r="U12">
      <f>H12/(12*D12)*1000</f>
    </oc>
    <nc r="U12">
      <f>H12/(12*D12)*1000</f>
    </nc>
  </rcc>
  <rcc rId="6461" sId="1">
    <oc r="V12">
      <f>I12/(12*D12)*1000</f>
    </oc>
    <nc r="V12">
      <f>I12/(12*D12)*1000</f>
    </nc>
  </rcc>
  <rcc rId="6462" sId="1">
    <oc r="W12">
      <f>U12+V12</f>
    </oc>
    <nc r="W12">
      <f>U12+V12</f>
    </nc>
  </rcc>
  <rcc rId="6463" sId="1">
    <oc r="T13">
      <f>P13/(12*D13)*1000</f>
    </oc>
    <nc r="T13">
      <f>P13/(12*D13)*1000</f>
    </nc>
  </rcc>
  <rcc rId="6464" sId="1">
    <oc r="U13">
      <f>H13/(12*D13)*1000</f>
    </oc>
    <nc r="U13">
      <f>H13/(12*D13)*1000</f>
    </nc>
  </rcc>
  <rcc rId="6465" sId="1">
    <oc r="V13">
      <f>I13/(12*D13)*1000</f>
    </oc>
    <nc r="V13">
      <f>I13/(12*D13)*1000</f>
    </nc>
  </rcc>
  <rcc rId="6466" sId="1">
    <oc r="W13">
      <f>U13+V13</f>
    </oc>
    <nc r="W13">
      <f>U13+V13</f>
    </nc>
  </rcc>
  <rcc rId="6467" sId="1">
    <oc r="T14">
      <f>P14/(12*D14)*1000</f>
    </oc>
    <nc r="T14">
      <f>P14/(12*D14)*1000</f>
    </nc>
  </rcc>
  <rcc rId="6468" sId="1">
    <oc r="U14">
      <f>H14/(12*D14)*1000</f>
    </oc>
    <nc r="U14">
      <f>H14/(12*D14)*1000</f>
    </nc>
  </rcc>
  <rcc rId="6469" sId="1">
    <oc r="V14">
      <f>I14/(12*D14)*1000</f>
    </oc>
    <nc r="V14">
      <f>I14/(12*D14)*1000</f>
    </nc>
  </rcc>
  <rcc rId="6470" sId="1">
    <oc r="W14">
      <f>U14+V14</f>
    </oc>
    <nc r="W14">
      <f>U14+V14</f>
    </nc>
  </rcc>
  <rcc rId="6471" sId="1">
    <oc r="T15">
      <f>P15/(12*D15)*1000</f>
    </oc>
    <nc r="T15">
      <f>P15/(12*D15)*1000</f>
    </nc>
  </rcc>
  <rcc rId="6472" sId="1">
    <oc r="U15">
      <f>H15/(12*D15)*1000</f>
    </oc>
    <nc r="U15">
      <f>H15/(12*D15)*1000</f>
    </nc>
  </rcc>
  <rcc rId="6473" sId="1">
    <oc r="V15">
      <f>I15/(12*D15)*1000</f>
    </oc>
    <nc r="V15">
      <f>I15/(12*D15)*1000</f>
    </nc>
  </rcc>
  <rcc rId="6474" sId="1">
    <oc r="W15">
      <f>U15+V15</f>
    </oc>
    <nc r="W15">
      <f>U15+V15</f>
    </nc>
  </rcc>
  <rcc rId="6475" sId="1">
    <oc r="T16">
      <f>P16/(12*D16)*1000</f>
    </oc>
    <nc r="T16">
      <f>P16/(12*D16)*1000</f>
    </nc>
  </rcc>
  <rcc rId="6476" sId="1">
    <oc r="U16">
      <f>H16/(12*D16)*1000</f>
    </oc>
    <nc r="U16">
      <f>H16/(12*D16)*1000</f>
    </nc>
  </rcc>
  <rcc rId="6477" sId="1">
    <oc r="V16">
      <f>I16/(12*D16)*1000</f>
    </oc>
    <nc r="V16">
      <f>I16/(12*D16)*1000</f>
    </nc>
  </rcc>
  <rcc rId="6478" sId="1">
    <oc r="W16">
      <f>U16+V16</f>
    </oc>
    <nc r="W16">
      <f>U16+V16</f>
    </nc>
  </rcc>
  <rcc rId="6479" sId="1">
    <oc r="T17">
      <f>P17/(12*D17)*1000</f>
    </oc>
    <nc r="T17">
      <f>P17/(12*D17)*1000</f>
    </nc>
  </rcc>
  <rcc rId="6480" sId="1">
    <oc r="U17">
      <f>H17/(12*D17)*1000</f>
    </oc>
    <nc r="U17">
      <f>H17/(12*D17)*1000</f>
    </nc>
  </rcc>
  <rcc rId="6481" sId="1">
    <oc r="V17">
      <f>I17/(12*D17)*1000</f>
    </oc>
    <nc r="V17">
      <f>I17/(12*D17)*1000</f>
    </nc>
  </rcc>
  <rcc rId="6482" sId="1">
    <oc r="W17">
      <f>U17+V17</f>
    </oc>
    <nc r="W17">
      <f>U17+V17</f>
    </nc>
  </rcc>
  <rcc rId="6483" sId="1">
    <oc r="T18">
      <f>P18/(12*D18)*1000</f>
    </oc>
    <nc r="T18">
      <f>P18/(12*D18)*1000</f>
    </nc>
  </rcc>
  <rcc rId="6484" sId="1">
    <oc r="U18">
      <f>H18/(12*D18)*1000</f>
    </oc>
    <nc r="U18">
      <f>H18/(12*D18)*1000</f>
    </nc>
  </rcc>
  <rcc rId="6485" sId="1">
    <oc r="V18">
      <f>I18/(12*D18)*1000</f>
    </oc>
    <nc r="V18">
      <f>I18/(12*D18)*1000</f>
    </nc>
  </rcc>
  <rcc rId="6486" sId="1">
    <oc r="W18">
      <f>U18+V18</f>
    </oc>
    <nc r="W18">
      <f>U18+V18</f>
    </nc>
  </rcc>
  <rcc rId="6487" sId="1">
    <oc r="T19">
      <f>P19/(12*D19)*1000</f>
    </oc>
    <nc r="T19">
      <f>P19/(12*D19)*1000</f>
    </nc>
  </rcc>
  <rcc rId="6488" sId="1">
    <oc r="U19">
      <f>H19/(12*D19)*1000</f>
    </oc>
    <nc r="U19">
      <f>H19/(12*D19)*1000</f>
    </nc>
  </rcc>
  <rcc rId="6489" sId="1">
    <oc r="V19">
      <f>I19/(12*D19)*1000</f>
    </oc>
    <nc r="V19">
      <f>I19/(12*D19)*1000</f>
    </nc>
  </rcc>
  <rcc rId="6490" sId="1">
    <oc r="W19">
      <f>U19+V19</f>
    </oc>
    <nc r="W19">
      <f>U19+V19</f>
    </nc>
  </rcc>
  <rcc rId="6491" sId="1">
    <oc r="T20">
      <f>P20/(12*D20)*1000</f>
    </oc>
    <nc r="T20">
      <f>P20/(12*D20)*1000</f>
    </nc>
  </rcc>
  <rcc rId="6492" sId="1">
    <oc r="U20">
      <f>H20/(12*D20)*1000</f>
    </oc>
    <nc r="U20">
      <f>H20/(12*D20)*1000</f>
    </nc>
  </rcc>
  <rcc rId="6493" sId="1">
    <oc r="V20">
      <f>I20/(12*D20)*1000</f>
    </oc>
    <nc r="V20">
      <f>I20/(12*D20)*1000</f>
    </nc>
  </rcc>
  <rcc rId="6494" sId="1">
    <oc r="W20">
      <f>U20+V20</f>
    </oc>
    <nc r="W20">
      <f>U20+V20</f>
    </nc>
  </rcc>
  <rcc rId="6495" sId="1">
    <oc r="T21">
      <f>P21/(12*D21)*1000</f>
    </oc>
    <nc r="T21">
      <f>P21/(12*D21)*1000</f>
    </nc>
  </rcc>
  <rcc rId="6496" sId="1">
    <oc r="U21">
      <f>H21/(12*D21)*1000</f>
    </oc>
    <nc r="U21">
      <f>H21/(12*D21)*1000</f>
    </nc>
  </rcc>
  <rcc rId="6497" sId="1">
    <oc r="V21">
      <f>I21/(12*D21)*1000</f>
    </oc>
    <nc r="V21">
      <f>I21/(12*D21)*1000</f>
    </nc>
  </rcc>
  <rcc rId="6498" sId="1">
    <oc r="W21">
      <f>U21+V21</f>
    </oc>
    <nc r="W21">
      <f>U21+V21</f>
    </nc>
  </rcc>
  <rcc rId="6499" sId="1">
    <oc r="T22">
      <f>P22/(12*D22)*1000</f>
    </oc>
    <nc r="T22">
      <f>P22/(12*D22)*1000</f>
    </nc>
  </rcc>
  <rcc rId="6500" sId="1">
    <oc r="U22">
      <f>H22/(12*D22)*1000</f>
    </oc>
    <nc r="U22">
      <f>H22/(12*D22)*1000</f>
    </nc>
  </rcc>
  <rcc rId="6501" sId="1">
    <oc r="V22">
      <f>I22/(12*D22)*1000</f>
    </oc>
    <nc r="V22">
      <f>I22/(12*D22)*1000</f>
    </nc>
  </rcc>
  <rcc rId="6502" sId="1">
    <oc r="W22">
      <f>U22+V22</f>
    </oc>
    <nc r="W22">
      <f>U22+V22</f>
    </nc>
  </rcc>
  <rcc rId="6503" sId="1">
    <oc r="T23">
      <f>P23/(12*D23)*1000</f>
    </oc>
    <nc r="T23">
      <f>P23/(12*D23)*1000</f>
    </nc>
  </rcc>
  <rcc rId="6504" sId="1">
    <oc r="U23">
      <f>H23/(12*D23)*1000</f>
    </oc>
    <nc r="U23">
      <f>H23/(12*D23)*1000</f>
    </nc>
  </rcc>
  <rcc rId="6505" sId="1">
    <oc r="V23">
      <f>I23/(12*D23)*1000</f>
    </oc>
    <nc r="V23">
      <f>I23/(12*D23)*1000</f>
    </nc>
  </rcc>
  <rcc rId="6506" sId="1">
    <oc r="W23">
      <f>U23+V23</f>
    </oc>
    <nc r="W23">
      <f>U23+V23</f>
    </nc>
  </rcc>
  <rcc rId="6507" sId="1">
    <oc r="T24">
      <f>P24/(12*D24)*1000</f>
    </oc>
    <nc r="T24">
      <f>P24/(12*D24)*1000</f>
    </nc>
  </rcc>
  <rcc rId="6508" sId="1">
    <oc r="U24">
      <f>H24/(12*D24)*1000</f>
    </oc>
    <nc r="U24">
      <f>H24/(12*D24)*1000</f>
    </nc>
  </rcc>
  <rcc rId="6509" sId="1">
    <oc r="V24">
      <f>I24/(12*D24)*1000</f>
    </oc>
    <nc r="V24">
      <f>I24/(12*D24)*1000</f>
    </nc>
  </rcc>
  <rcc rId="6510" sId="1">
    <oc r="W24">
      <f>U24+V24</f>
    </oc>
    <nc r="W24">
      <f>U24+V24</f>
    </nc>
  </rcc>
  <rcc rId="6511" sId="1">
    <oc r="T25">
      <f>P25/(12*D25)*1000</f>
    </oc>
    <nc r="T25">
      <f>P25/(12*D25)*1000</f>
    </nc>
  </rcc>
  <rcc rId="6512" sId="1">
    <oc r="U25">
      <f>H25/(12*D25)*1000</f>
    </oc>
    <nc r="U25">
      <f>H25/(12*D25)*1000</f>
    </nc>
  </rcc>
  <rcc rId="6513" sId="1">
    <oc r="V25">
      <f>I25/(12*D25)*1000</f>
    </oc>
    <nc r="V25">
      <f>I25/(12*D25)*1000</f>
    </nc>
  </rcc>
  <rcc rId="6514" sId="1">
    <oc r="W25">
      <f>U25+V25</f>
    </oc>
    <nc r="W25">
      <f>U25+V25</f>
    </nc>
  </rcc>
  <rcc rId="6515" sId="1">
    <oc r="T26">
      <f>P26/(12*D26)*1000</f>
    </oc>
    <nc r="T26">
      <f>P26/(12*D26)*1000</f>
    </nc>
  </rcc>
  <rcc rId="6516" sId="1">
    <oc r="U26">
      <f>H26/(12*D26)*1000</f>
    </oc>
    <nc r="U26">
      <f>H26/(12*D26)*1000</f>
    </nc>
  </rcc>
  <rcc rId="6517" sId="1">
    <oc r="V26">
      <f>I26/(12*D26)*1000</f>
    </oc>
    <nc r="V26">
      <f>I26/(12*D26)*1000</f>
    </nc>
  </rcc>
  <rcc rId="6518" sId="1">
    <oc r="W26">
      <f>U26+V26</f>
    </oc>
    <nc r="W26">
      <f>U26+V26</f>
    </nc>
  </rcc>
  <rcc rId="6519" sId="1">
    <oc r="T27">
      <f>P27/(12*D27)*1000</f>
    </oc>
    <nc r="T27">
      <f>P27/(12*D27)*1000</f>
    </nc>
  </rcc>
  <rcc rId="6520" sId="1">
    <oc r="U27">
      <f>H27/(12*D27)*1000</f>
    </oc>
    <nc r="U27">
      <f>H27/(12*D27)*1000</f>
    </nc>
  </rcc>
  <rcc rId="6521" sId="1">
    <oc r="V27">
      <f>I27/(12*D27)*1000</f>
    </oc>
    <nc r="V27">
      <f>I27/(12*D27)*1000</f>
    </nc>
  </rcc>
  <rcc rId="6522" sId="1">
    <oc r="W27">
      <f>U27+V27</f>
    </oc>
    <nc r="W27">
      <f>U27+V27</f>
    </nc>
  </rcc>
  <rcc rId="6523" sId="1">
    <oc r="T28">
      <f>P28/(12*D28)*1000</f>
    </oc>
    <nc r="T28">
      <f>P28/(12*D28)*1000</f>
    </nc>
  </rcc>
  <rcc rId="6524" sId="1">
    <oc r="U28">
      <f>H28/(12*D28)*1000</f>
    </oc>
    <nc r="U28">
      <f>H28/(12*D28)*1000</f>
    </nc>
  </rcc>
  <rcc rId="6525" sId="1">
    <oc r="V28">
      <f>I28/(12*D28)*1000</f>
    </oc>
    <nc r="V28">
      <f>I28/(12*D28)*1000</f>
    </nc>
  </rcc>
  <rcc rId="6526" sId="1">
    <oc r="W28">
      <f>U28+V28</f>
    </oc>
    <nc r="W28">
      <f>U28+V28</f>
    </nc>
  </rcc>
  <rcc rId="6527" sId="1">
    <oc r="T29">
      <f>P29/(12*D29)*1000</f>
    </oc>
    <nc r="T29">
      <f>P29/(12*D29)*1000</f>
    </nc>
  </rcc>
  <rcc rId="6528" sId="1">
    <oc r="U29">
      <f>H29/(12*D29)*1000</f>
    </oc>
    <nc r="U29">
      <f>H29/(12*D29)*1000</f>
    </nc>
  </rcc>
  <rcc rId="6529" sId="1">
    <oc r="V29">
      <f>I29/(12*D29)*1000</f>
    </oc>
    <nc r="V29">
      <f>I29/(12*D29)*1000</f>
    </nc>
  </rcc>
  <rcc rId="6530" sId="1">
    <oc r="W29">
      <f>U29+V29</f>
    </oc>
    <nc r="W29">
      <f>U29+V29</f>
    </nc>
  </rcc>
  <rcc rId="6531" sId="1">
    <oc r="T30">
      <f>P30/(12*D30)*1000</f>
    </oc>
    <nc r="T30">
      <f>P30/(12*D30)*1000</f>
    </nc>
  </rcc>
  <rcc rId="6532" sId="1">
    <oc r="U30">
      <f>H30/(12*D30)*1000</f>
    </oc>
    <nc r="U30">
      <f>H30/(12*D30)*1000</f>
    </nc>
  </rcc>
  <rcc rId="6533" sId="1">
    <oc r="V30">
      <f>I30/(12*D30)*1000</f>
    </oc>
    <nc r="V30">
      <f>I30/(12*D30)*1000</f>
    </nc>
  </rcc>
  <rcc rId="6534" sId="1">
    <oc r="W30">
      <f>U30+V30</f>
    </oc>
    <nc r="W30">
      <f>U30+V30</f>
    </nc>
  </rcc>
  <rcc rId="6535" sId="1">
    <oc r="T31">
      <f>P31/(12*D31)*1000</f>
    </oc>
    <nc r="T31">
      <f>P31/(12*D31)*1000</f>
    </nc>
  </rcc>
  <rcc rId="6536" sId="1">
    <oc r="U31">
      <f>H31/(12*D31)*1000</f>
    </oc>
    <nc r="U31">
      <f>H31/(12*D31)*1000</f>
    </nc>
  </rcc>
  <rcc rId="6537" sId="1">
    <oc r="V31">
      <f>I31/(12*D31)*1000</f>
    </oc>
    <nc r="V31">
      <f>I31/(12*D31)*1000</f>
    </nc>
  </rcc>
  <rcc rId="6538" sId="1">
    <oc r="W31">
      <f>U31+V31</f>
    </oc>
    <nc r="W31">
      <f>U31+V31</f>
    </nc>
  </rcc>
  <rcc rId="6539" sId="1">
    <oc r="T32">
      <f>P32/(12*D32)*1000</f>
    </oc>
    <nc r="T32">
      <f>P32/(12*D32)*1000</f>
    </nc>
  </rcc>
  <rcc rId="6540" sId="1">
    <oc r="U32">
      <f>H32/(12*D32)*1000</f>
    </oc>
    <nc r="U32">
      <f>H32/(12*D32)*1000</f>
    </nc>
  </rcc>
  <rcc rId="6541" sId="1">
    <oc r="V32">
      <f>I32/(12*D32)*1000</f>
    </oc>
    <nc r="V32">
      <f>I32/(12*D32)*1000</f>
    </nc>
  </rcc>
  <rcc rId="6542" sId="1">
    <oc r="W32">
      <f>U32+V32</f>
    </oc>
    <nc r="W32">
      <f>U32+V32</f>
    </nc>
  </rcc>
  <rcc rId="6543" sId="1">
    <oc r="T33">
      <f>P33/(12*D33)*1000</f>
    </oc>
    <nc r="T33">
      <f>P33/(12*D33)*1000</f>
    </nc>
  </rcc>
  <rcc rId="6544" sId="1">
    <oc r="U33">
      <f>H33/(12*D33)*1000</f>
    </oc>
    <nc r="U33">
      <f>H33/(12*D33)*1000</f>
    </nc>
  </rcc>
  <rcc rId="6545" sId="1">
    <oc r="V33">
      <f>I33/(12*D33)*1000</f>
    </oc>
    <nc r="V33">
      <f>I33/(12*D33)*1000</f>
    </nc>
  </rcc>
  <rcc rId="6546" sId="1">
    <oc r="W33">
      <f>U33+V33</f>
    </oc>
    <nc r="W33">
      <f>U33+V33</f>
    </nc>
  </rcc>
  <rcc rId="6547" sId="1">
    <oc r="T34">
      <f>P34/(12*D34)*1000</f>
    </oc>
    <nc r="T34">
      <f>P34/(12*D34)*1000</f>
    </nc>
  </rcc>
  <rcc rId="6548" sId="1">
    <oc r="U34">
      <f>H34/(12*D34)*1000</f>
    </oc>
    <nc r="U34">
      <f>H34/(12*D34)*1000</f>
    </nc>
  </rcc>
  <rcc rId="6549" sId="1">
    <oc r="V34">
      <f>I34/(12*D34)*1000</f>
    </oc>
    <nc r="V34">
      <f>I34/(12*D34)*1000</f>
    </nc>
  </rcc>
  <rcc rId="6550" sId="1">
    <oc r="W34">
      <f>U34+V34</f>
    </oc>
    <nc r="W34">
      <f>U34+V34</f>
    </nc>
  </rcc>
  <rcc rId="6551" sId="1">
    <oc r="T35">
      <f>P35/(12*D35)*1000</f>
    </oc>
    <nc r="T35">
      <f>P35/(12*D35)*1000</f>
    </nc>
  </rcc>
  <rcc rId="6552" sId="1">
    <oc r="U35">
      <f>H35/(12*D35)*1000</f>
    </oc>
    <nc r="U35">
      <f>H35/(12*D35)*1000</f>
    </nc>
  </rcc>
  <rcc rId="6553" sId="1">
    <oc r="V35">
      <f>I35/(12*D35)*1000</f>
    </oc>
    <nc r="V35">
      <f>I35/(12*D35)*1000</f>
    </nc>
  </rcc>
  <rcc rId="6554" sId="1">
    <oc r="W35">
      <f>U35+V35</f>
    </oc>
    <nc r="W35">
      <f>U35+V35</f>
    </nc>
  </rcc>
  <rcc rId="6555" sId="1">
    <nc r="T36">
      <f>P36/(12*D36)*1000</f>
    </nc>
  </rcc>
  <rcc rId="6556" sId="1">
    <nc r="U36">
      <f>H36/(12*D36)*1000</f>
    </nc>
  </rcc>
  <rcc rId="6557" sId="1">
    <nc r="V36">
      <f>I36/(12*D36)*1000</f>
    </nc>
  </rcc>
  <rcc rId="6558" sId="1">
    <nc r="W36">
      <f>U36+V36</f>
    </nc>
  </rcc>
  <rcc rId="6559" sId="1">
    <oc r="T37">
      <f>P37/(12*D37)*1000</f>
    </oc>
    <nc r="T37">
      <f>P37/(12*D37)*1000</f>
    </nc>
  </rcc>
  <rcc rId="6560" sId="1">
    <oc r="U37">
      <f>H37/(12*D37)*1000</f>
    </oc>
    <nc r="U37">
      <f>H37/(12*D37)*1000</f>
    </nc>
  </rcc>
  <rcc rId="6561" sId="1">
    <oc r="V37">
      <f>I37/(12*D37)*1000</f>
    </oc>
    <nc r="V37">
      <f>I37/(12*D37)*1000</f>
    </nc>
  </rcc>
  <rcc rId="6562" sId="1">
    <oc r="W37">
      <f>U37+V37</f>
    </oc>
    <nc r="W37">
      <f>U37+V37</f>
    </nc>
  </rcc>
  <rcc rId="6563" sId="1">
    <oc r="T38">
      <f>P38/(12*D38)*1000</f>
    </oc>
    <nc r="T38">
      <f>P38/(12*D38)*1000</f>
    </nc>
  </rcc>
  <rcc rId="6564" sId="1">
    <oc r="U38">
      <f>H38/(12*D38)*1000</f>
    </oc>
    <nc r="U38">
      <f>H38/(12*D38)*1000</f>
    </nc>
  </rcc>
  <rcc rId="6565" sId="1">
    <oc r="V38">
      <f>I38/(12*D38)*1000</f>
    </oc>
    <nc r="V38">
      <f>I38/(12*D38)*1000</f>
    </nc>
  </rcc>
  <rcc rId="6566" sId="1">
    <oc r="W38">
      <f>U38+V38</f>
    </oc>
    <nc r="W38">
      <f>U38+V38</f>
    </nc>
  </rcc>
  <rcc rId="6567" sId="1">
    <oc r="T39">
      <f>P39/(12*D39)*1000</f>
    </oc>
    <nc r="T39">
      <f>P39/(12*D39)*1000</f>
    </nc>
  </rcc>
  <rcc rId="6568" sId="1">
    <oc r="U39">
      <f>H39/(12*D39)*1000</f>
    </oc>
    <nc r="U39">
      <f>H39/(12*D39)*1000</f>
    </nc>
  </rcc>
  <rcc rId="6569" sId="1">
    <oc r="V39">
      <f>I39/(12*D39)*1000</f>
    </oc>
    <nc r="V39">
      <f>I39/(12*D39)*1000</f>
    </nc>
  </rcc>
  <rcc rId="6570" sId="1">
    <oc r="W39">
      <f>U39+V39</f>
    </oc>
    <nc r="W39">
      <f>U39+V39</f>
    </nc>
  </rcc>
  <rcc rId="6571" sId="1">
    <oc r="T40">
      <f>P40/(12*D40)*1000</f>
    </oc>
    <nc r="T40">
      <f>P40/(12*D40)*1000</f>
    </nc>
  </rcc>
  <rcc rId="6572" sId="1">
    <oc r="U40">
      <f>H40/(12*D40)*1000</f>
    </oc>
    <nc r="U40">
      <f>H40/(12*D40)*1000</f>
    </nc>
  </rcc>
  <rcc rId="6573" sId="1">
    <oc r="V40">
      <f>I40/(12*D40)*1000</f>
    </oc>
    <nc r="V40">
      <f>I40/(12*D40)*1000</f>
    </nc>
  </rcc>
  <rcc rId="6574" sId="1">
    <oc r="W40">
      <f>U40+V40</f>
    </oc>
    <nc r="W40">
      <f>U40+V40</f>
    </nc>
  </rcc>
  <rcc rId="6575" sId="1">
    <oc r="T41">
      <f>P41/(12*D41)*1000</f>
    </oc>
    <nc r="T41">
      <f>P41/(12*D41)*1000</f>
    </nc>
  </rcc>
  <rcc rId="6576" sId="1">
    <oc r="U41">
      <f>H41/(12*D41)*1000</f>
    </oc>
    <nc r="U41">
      <f>H41/(12*D41)*1000</f>
    </nc>
  </rcc>
  <rcc rId="6577" sId="1">
    <oc r="V41">
      <f>I41/(12*D41)*1000</f>
    </oc>
    <nc r="V41">
      <f>I41/(12*D41)*1000</f>
    </nc>
  </rcc>
  <rcc rId="6578" sId="1">
    <oc r="W41">
      <f>U41+V41</f>
    </oc>
    <nc r="W41">
      <f>U41+V41</f>
    </nc>
  </rcc>
  <rcc rId="6579" sId="1">
    <oc r="T42">
      <f>P42/(12*D42)*1000</f>
    </oc>
    <nc r="T42">
      <f>P42/(12*D42)*1000</f>
    </nc>
  </rcc>
  <rcc rId="6580" sId="1">
    <oc r="U42">
      <f>H42/(12*D42)*1000</f>
    </oc>
    <nc r="U42">
      <f>H42/(12*D42)*1000</f>
    </nc>
  </rcc>
  <rcc rId="6581" sId="1">
    <oc r="V42">
      <f>I42/(12*D42)*1000</f>
    </oc>
    <nc r="V42">
      <f>I42/(12*D42)*1000</f>
    </nc>
  </rcc>
  <rcc rId="6582" sId="1">
    <oc r="W42">
      <f>U42+V42</f>
    </oc>
    <nc r="W42">
      <f>U42+V42</f>
    </nc>
  </rcc>
  <rcc rId="6583" sId="1">
    <oc r="T43">
      <f>P43/(12*D43)*1000</f>
    </oc>
    <nc r="T43">
      <f>P43/(12*D43)*1000</f>
    </nc>
  </rcc>
  <rcc rId="6584" sId="1">
    <oc r="U43">
      <f>H43/(12*D43)*1000</f>
    </oc>
    <nc r="U43">
      <f>H43/(12*D43)*1000</f>
    </nc>
  </rcc>
  <rcc rId="6585" sId="1">
    <oc r="V43">
      <f>I43/(12*D43)*1000</f>
    </oc>
    <nc r="V43">
      <f>I43/(12*D43)*1000</f>
    </nc>
  </rcc>
  <rcc rId="6586" sId="1">
    <oc r="W43">
      <f>U43+V43</f>
    </oc>
    <nc r="W43">
      <f>U43+V43</f>
    </nc>
  </rcc>
  <rcc rId="6587" sId="1">
    <oc r="T44">
      <f>P44/(12*D44)*1000</f>
    </oc>
    <nc r="T44">
      <f>P44/(12*D44)*1000</f>
    </nc>
  </rcc>
  <rcc rId="6588" sId="1">
    <oc r="U44">
      <f>H44/(12*D44)*1000</f>
    </oc>
    <nc r="U44">
      <f>H44/(12*D44)*1000</f>
    </nc>
  </rcc>
  <rcc rId="6589" sId="1">
    <oc r="V44">
      <f>I44/(12*D44)*1000</f>
    </oc>
    <nc r="V44">
      <f>I44/(12*D44)*1000</f>
    </nc>
  </rcc>
  <rcc rId="6590" sId="1">
    <oc r="W44">
      <f>U44+V44</f>
    </oc>
    <nc r="W44">
      <f>U44+V44</f>
    </nc>
  </rcc>
  <rcc rId="6591" sId="1">
    <nc r="T45">
      <f>P45/(12*D45)*1000</f>
    </nc>
  </rcc>
  <rcc rId="6592" sId="1">
    <nc r="U45">
      <f>H45/(12*D45)*1000</f>
    </nc>
  </rcc>
  <rcc rId="6593" sId="1">
    <nc r="V45">
      <f>I45/(12*D45)*1000</f>
    </nc>
  </rcc>
  <rcc rId="6594" sId="1">
    <nc r="W45">
      <f>U45+V45</f>
    </nc>
  </rcc>
  <rcc rId="6595" sId="1">
    <oc r="T46">
      <f>P46/(12*D46)*1000</f>
    </oc>
    <nc r="T46">
      <f>P46/(12*D46)*1000</f>
    </nc>
  </rcc>
  <rcc rId="6596" sId="1">
    <oc r="U46">
      <f>H46/(12*D46)*1000</f>
    </oc>
    <nc r="U46">
      <f>H46/(12*D46)*1000</f>
    </nc>
  </rcc>
  <rcc rId="6597" sId="1">
    <oc r="V46">
      <f>I46/(12*D46)*1000</f>
    </oc>
    <nc r="V46">
      <f>I46/(12*D46)*1000</f>
    </nc>
  </rcc>
  <rcc rId="6598" sId="1">
    <oc r="W46">
      <f>U46+V46</f>
    </oc>
    <nc r="W46">
      <f>U46+V46</f>
    </nc>
  </rcc>
  <rcc rId="6599" sId="1">
    <oc r="T47">
      <f>P47/(12*D47)*1000</f>
    </oc>
    <nc r="T47">
      <f>P47/(12*D47)*1000</f>
    </nc>
  </rcc>
  <rcc rId="6600" sId="1">
    <oc r="U47">
      <f>H47/(12*D47)*1000</f>
    </oc>
    <nc r="U47">
      <f>H47/(12*D47)*1000</f>
    </nc>
  </rcc>
  <rcc rId="6601" sId="1">
    <oc r="V47">
      <f>I47/(12*D47)*1000</f>
    </oc>
    <nc r="V47">
      <f>I47/(12*D47)*1000</f>
    </nc>
  </rcc>
  <rcc rId="6602" sId="1">
    <oc r="W47">
      <f>U47+V47</f>
    </oc>
    <nc r="W47">
      <f>U47+V47</f>
    </nc>
  </rcc>
  <rcc rId="6603" sId="1">
    <oc r="T48">
      <f>P48/(12*D48)*1000</f>
    </oc>
    <nc r="T48">
      <f>P48/(12*D48)*1000</f>
    </nc>
  </rcc>
  <rcc rId="6604" sId="1">
    <oc r="U48">
      <f>H48/(12*D48)*1000</f>
    </oc>
    <nc r="U48">
      <f>H48/(12*D48)*1000</f>
    </nc>
  </rcc>
  <rcc rId="6605" sId="1">
    <oc r="V48">
      <f>I48/(12*D48)*1000</f>
    </oc>
    <nc r="V48">
      <f>I48/(12*D48)*1000</f>
    </nc>
  </rcc>
  <rcc rId="6606" sId="1">
    <oc r="W48">
      <f>U48+V48</f>
    </oc>
    <nc r="W48">
      <f>U48+V48</f>
    </nc>
  </rcc>
  <rcc rId="6607" sId="1">
    <oc r="T49">
      <f>P49/(12*D49)*1000</f>
    </oc>
    <nc r="T49">
      <f>P49/(12*D49)*1000</f>
    </nc>
  </rcc>
  <rcc rId="6608" sId="1">
    <oc r="U49">
      <f>H49/(12*D49)*1000</f>
    </oc>
    <nc r="U49">
      <f>H49/(12*D49)*1000</f>
    </nc>
  </rcc>
  <rcc rId="6609" sId="1">
    <oc r="V49">
      <f>I49/(12*D49)*1000</f>
    </oc>
    <nc r="V49">
      <f>I49/(12*D49)*1000</f>
    </nc>
  </rcc>
  <rcc rId="6610" sId="1">
    <oc r="W49">
      <f>U49+V49</f>
    </oc>
    <nc r="W49">
      <f>U49+V49</f>
    </nc>
  </rcc>
  <rcc rId="6611" sId="1">
    <oc r="T50">
      <f>P50/(12*D50)*1000</f>
    </oc>
    <nc r="T50">
      <f>P50/(12*D50)*1000</f>
    </nc>
  </rcc>
  <rcc rId="6612" sId="1">
    <oc r="U50">
      <f>H50/(12*D50)*1000</f>
    </oc>
    <nc r="U50">
      <f>H50/(12*D50)*1000</f>
    </nc>
  </rcc>
  <rcc rId="6613" sId="1">
    <oc r="V50">
      <f>I50/(12*D50)*1000</f>
    </oc>
    <nc r="V50">
      <f>I50/(12*D50)*1000</f>
    </nc>
  </rcc>
  <rcc rId="6614" sId="1">
    <oc r="W50">
      <f>U50+V50</f>
    </oc>
    <nc r="W50">
      <f>U50+V50</f>
    </nc>
  </rcc>
  <rcc rId="6615" sId="1">
    <oc r="T51">
      <f>P51/(12*D51)*1000</f>
    </oc>
    <nc r="T51">
      <f>P51/(12*D51)*1000</f>
    </nc>
  </rcc>
  <rcc rId="6616" sId="1">
    <oc r="U51">
      <f>H51/(12*D51)*1000</f>
    </oc>
    <nc r="U51">
      <f>H51/(12*D51)*1000</f>
    </nc>
  </rcc>
  <rcc rId="6617" sId="1">
    <oc r="V51">
      <f>I51/(12*D51)*1000</f>
    </oc>
    <nc r="V51">
      <f>I51/(12*D51)*1000</f>
    </nc>
  </rcc>
  <rcc rId="6618" sId="1">
    <oc r="W51">
      <f>U51+V51</f>
    </oc>
    <nc r="W51">
      <f>U51+V51</f>
    </nc>
  </rcc>
  <rcc rId="6619" sId="1">
    <oc r="T52">
      <f>P52/(12*D52)*1000</f>
    </oc>
    <nc r="T52">
      <f>P52/(12*D52)*1000</f>
    </nc>
  </rcc>
  <rcc rId="6620" sId="1">
    <oc r="U52">
      <f>H52/(12*D52)*1000</f>
    </oc>
    <nc r="U52">
      <f>H52/(12*D52)*1000</f>
    </nc>
  </rcc>
  <rcc rId="6621" sId="1">
    <oc r="V52">
      <f>I52/(12*D52)*1000</f>
    </oc>
    <nc r="V52">
      <f>I52/(12*D52)*1000</f>
    </nc>
  </rcc>
  <rcc rId="6622" sId="1">
    <oc r="W52">
      <f>U52+V52</f>
    </oc>
    <nc r="W52">
      <f>U52+V52</f>
    </nc>
  </rcc>
  <rcc rId="6623" sId="1">
    <oc r="T53">
      <f>P53/(12*D53)*1000</f>
    </oc>
    <nc r="T53">
      <f>P53/(12*D53)*1000</f>
    </nc>
  </rcc>
  <rcc rId="6624" sId="1">
    <oc r="U53">
      <f>H53/(12*D53)*1000</f>
    </oc>
    <nc r="U53">
      <f>H53/(12*D53)*1000</f>
    </nc>
  </rcc>
  <rcc rId="6625" sId="1">
    <oc r="V53">
      <f>I53/(12*D53)*1000</f>
    </oc>
    <nc r="V53">
      <f>I53/(12*D53)*1000</f>
    </nc>
  </rcc>
  <rcc rId="6626" sId="1">
    <oc r="W53">
      <f>U53+V53</f>
    </oc>
    <nc r="W53">
      <f>U53+V53</f>
    </nc>
  </rcc>
  <rcc rId="6627" sId="1">
    <oc r="T54">
      <f>P54/(12*D54)*1000</f>
    </oc>
    <nc r="T54">
      <f>P54/(12*D54)*1000</f>
    </nc>
  </rcc>
  <rcc rId="6628" sId="1">
    <oc r="U54">
      <f>H54/(12*D54)*1000</f>
    </oc>
    <nc r="U54">
      <f>H54/(12*D54)*1000</f>
    </nc>
  </rcc>
  <rcc rId="6629" sId="1">
    <oc r="V54">
      <f>I54/(12*D54)*1000</f>
    </oc>
    <nc r="V54">
      <f>I54/(12*D54)*1000</f>
    </nc>
  </rcc>
  <rcc rId="6630" sId="1">
    <oc r="W54">
      <f>U54+V54</f>
    </oc>
    <nc r="W54">
      <f>U54+V54</f>
    </nc>
  </rcc>
  <rcc rId="6631" sId="1">
    <oc r="T55">
      <f>P55/(12*D55)*1000</f>
    </oc>
    <nc r="T55">
      <f>P55/(12*D55)*1000</f>
    </nc>
  </rcc>
  <rcc rId="6632" sId="1">
    <oc r="U55">
      <f>H55/(12*D55)*1000</f>
    </oc>
    <nc r="U55">
      <f>H55/(12*D55)*1000</f>
    </nc>
  </rcc>
  <rcc rId="6633" sId="1">
    <oc r="V55">
      <f>I55/(12*D55)*1000</f>
    </oc>
    <nc r="V55">
      <f>I55/(12*D55)*1000</f>
    </nc>
  </rcc>
  <rcc rId="6634" sId="1">
    <oc r="W55">
      <f>U55+V55</f>
    </oc>
    <nc r="W55">
      <f>U55+V55</f>
    </nc>
  </rcc>
  <rcc rId="6635" sId="1">
    <oc r="T56">
      <f>P56/(12*D56)*1000</f>
    </oc>
    <nc r="T56">
      <f>P56/(12*D56)*1000</f>
    </nc>
  </rcc>
  <rcc rId="6636" sId="1">
    <oc r="U56">
      <f>H56/(12*D56)*1000</f>
    </oc>
    <nc r="U56">
      <f>H56/(12*D56)*1000</f>
    </nc>
  </rcc>
  <rcc rId="6637" sId="1">
    <oc r="V56">
      <f>I56/(12*D56)*1000</f>
    </oc>
    <nc r="V56">
      <f>I56/(12*D56)*1000</f>
    </nc>
  </rcc>
  <rcc rId="6638" sId="1">
    <oc r="W56">
      <f>U56+V56</f>
    </oc>
    <nc r="W56">
      <f>U56+V56</f>
    </nc>
  </rcc>
  <rcc rId="6639" sId="1">
    <oc r="T57">
      <f>P57/(12*D57)*1000</f>
    </oc>
    <nc r="T57">
      <f>P57/(12*D57)*1000</f>
    </nc>
  </rcc>
  <rcc rId="6640" sId="1">
    <oc r="U57">
      <f>H57/(12*D57)*1000</f>
    </oc>
    <nc r="U57">
      <f>H57/(12*D57)*1000</f>
    </nc>
  </rcc>
  <rcc rId="6641" sId="1">
    <oc r="V57">
      <f>I57/(12*D57)*1000</f>
    </oc>
    <nc r="V57">
      <f>I57/(12*D57)*1000</f>
    </nc>
  </rcc>
  <rcc rId="6642" sId="1">
    <oc r="W57">
      <f>U57+V57</f>
    </oc>
    <nc r="W57">
      <f>U57+V57</f>
    </nc>
  </rcc>
  <rcc rId="6643" sId="1">
    <oc r="T58">
      <f>P58/(12*D58)*1000</f>
    </oc>
    <nc r="T58">
      <f>P58/(12*D58)*1000</f>
    </nc>
  </rcc>
  <rcc rId="6644" sId="1">
    <oc r="U58">
      <f>H58/(12*D58)*1000</f>
    </oc>
    <nc r="U58">
      <f>H58/(12*D58)*1000</f>
    </nc>
  </rcc>
  <rcc rId="6645" sId="1">
    <oc r="V58">
      <f>I58/(12*D58)*1000</f>
    </oc>
    <nc r="V58">
      <f>I58/(12*D58)*1000</f>
    </nc>
  </rcc>
  <rcc rId="6646" sId="1">
    <oc r="W58">
      <f>U58+V58</f>
    </oc>
    <nc r="W58">
      <f>U58+V58</f>
    </nc>
  </rcc>
  <rcc rId="6647" sId="1">
    <oc r="T59">
      <f>P59/(12*D59)*1000</f>
    </oc>
    <nc r="T59">
      <f>P59/(12*D59)*1000</f>
    </nc>
  </rcc>
  <rcc rId="6648" sId="1">
    <oc r="U59">
      <f>H59/(12*D59)*1000</f>
    </oc>
    <nc r="U59">
      <f>H59/(12*D59)*1000</f>
    </nc>
  </rcc>
  <rcc rId="6649" sId="1">
    <oc r="V59">
      <f>I59/(12*D59)*1000</f>
    </oc>
    <nc r="V59">
      <f>I59/(12*D59)*1000</f>
    </nc>
  </rcc>
  <rcc rId="6650" sId="1">
    <oc r="W59">
      <f>U59+V59</f>
    </oc>
    <nc r="W59">
      <f>U59+V59</f>
    </nc>
  </rcc>
  <rcc rId="6651" sId="1">
    <oc r="T60">
      <f>P60/(12*D60)*1000</f>
    </oc>
    <nc r="T60">
      <f>P60/(12*D60)*1000</f>
    </nc>
  </rcc>
  <rcc rId="6652" sId="1">
    <oc r="U60">
      <f>H60/(12*D60)*1000</f>
    </oc>
    <nc r="U60">
      <f>H60/(12*D60)*1000</f>
    </nc>
  </rcc>
  <rcc rId="6653" sId="1">
    <oc r="V60">
      <f>I60/(12*D60)*1000</f>
    </oc>
    <nc r="V60">
      <f>I60/(12*D60)*1000</f>
    </nc>
  </rcc>
  <rcc rId="6654" sId="1">
    <oc r="W60">
      <f>U60+V60</f>
    </oc>
    <nc r="W60">
      <f>U60+V60</f>
    </nc>
  </rcc>
  <rcc rId="6655" sId="1">
    <oc r="T61">
      <f>P61/(12*D61)*1000</f>
    </oc>
    <nc r="T61">
      <f>P61/(12*D61)*1000</f>
    </nc>
  </rcc>
  <rcc rId="6656" sId="1">
    <oc r="U61">
      <f>H61/(12*D61)*1000</f>
    </oc>
    <nc r="U61">
      <f>H61/(12*D61)*1000</f>
    </nc>
  </rcc>
  <rcc rId="6657" sId="1">
    <oc r="V61">
      <f>I61/(12*D61)*1000</f>
    </oc>
    <nc r="V61">
      <f>I61/(12*D61)*1000</f>
    </nc>
  </rcc>
  <rcc rId="6658" sId="1">
    <oc r="W61">
      <f>U61+V61</f>
    </oc>
    <nc r="W61">
      <f>U61+V61</f>
    </nc>
  </rcc>
  <rcc rId="6659" sId="1">
    <oc r="T62">
      <f>P62/(12*D62)*1000</f>
    </oc>
    <nc r="T62">
      <f>P62/(12*D62)*1000</f>
    </nc>
  </rcc>
  <rcc rId="6660" sId="1">
    <oc r="U62">
      <f>H62/(12*D62)*1000</f>
    </oc>
    <nc r="U62">
      <f>H62/(12*D62)*1000</f>
    </nc>
  </rcc>
  <rcc rId="6661" sId="1">
    <oc r="V62">
      <f>I62/(12*D62)*1000</f>
    </oc>
    <nc r="V62">
      <f>I62/(12*D62)*1000</f>
    </nc>
  </rcc>
  <rcc rId="6662" sId="1">
    <oc r="W62">
      <f>U62+V62</f>
    </oc>
    <nc r="W62">
      <f>U62+V62</f>
    </nc>
  </rcc>
  <rcc rId="6663" sId="1">
    <oc r="T63">
      <f>P63/(12*D63)*1000</f>
    </oc>
    <nc r="T63">
      <f>P63/(12*D63)*1000</f>
    </nc>
  </rcc>
  <rcc rId="6664" sId="1">
    <oc r="U63">
      <f>H63/(12*D63)*1000</f>
    </oc>
    <nc r="U63">
      <f>H63/(12*D63)*1000</f>
    </nc>
  </rcc>
  <rcc rId="6665" sId="1">
    <oc r="V63">
      <f>I63/(12*D63)*1000</f>
    </oc>
    <nc r="V63">
      <f>I63/(12*D63)*1000</f>
    </nc>
  </rcc>
  <rcc rId="6666" sId="1">
    <oc r="W63">
      <f>U63+V63</f>
    </oc>
    <nc r="W63">
      <f>U63+V63</f>
    </nc>
  </rcc>
  <rcc rId="6667" sId="1">
    <oc r="T64">
      <f>P64/(12*D64)*1000</f>
    </oc>
    <nc r="T64">
      <f>P64/(12*D64)*1000</f>
    </nc>
  </rcc>
  <rcc rId="6668" sId="1">
    <oc r="U64">
      <f>H64/(12*D64)*1000</f>
    </oc>
    <nc r="U64">
      <f>H64/(12*D64)*1000</f>
    </nc>
  </rcc>
  <rcc rId="6669" sId="1">
    <oc r="V64">
      <f>I64/(12*D64)*1000</f>
    </oc>
    <nc r="V64">
      <f>I64/(12*D64)*1000</f>
    </nc>
  </rcc>
  <rcc rId="6670" sId="1">
    <oc r="W64">
      <f>U64+V64</f>
    </oc>
    <nc r="W64">
      <f>U64+V64</f>
    </nc>
  </rcc>
  <rcc rId="6671" sId="1">
    <oc r="T65">
      <f>P65/(12*D65)*1000</f>
    </oc>
    <nc r="T65">
      <f>P65/(12*D65)*1000</f>
    </nc>
  </rcc>
  <rcc rId="6672" sId="1">
    <oc r="U65">
      <f>H65/(12*D65)*1000</f>
    </oc>
    <nc r="U65">
      <f>H65/(12*D65)*1000</f>
    </nc>
  </rcc>
  <rcc rId="6673" sId="1">
    <oc r="V65">
      <f>I65/(12*D65)*1000</f>
    </oc>
    <nc r="V65">
      <f>I65/(12*D65)*1000</f>
    </nc>
  </rcc>
  <rcc rId="6674" sId="1">
    <oc r="W65">
      <f>U65+V65</f>
    </oc>
    <nc r="W65">
      <f>U65+V65</f>
    </nc>
  </rcc>
  <rcc rId="6675" sId="1">
    <oc r="T66">
      <f>P66/(12*D66)*1000</f>
    </oc>
    <nc r="T66">
      <f>P66/(12*D66)*1000</f>
    </nc>
  </rcc>
  <rcc rId="6676" sId="1">
    <oc r="U66">
      <f>H66/(12*D66)*1000</f>
    </oc>
    <nc r="U66">
      <f>H66/(12*D66)*1000</f>
    </nc>
  </rcc>
  <rcc rId="6677" sId="1">
    <oc r="V66">
      <f>I66/(12*D66)*1000</f>
    </oc>
    <nc r="V66">
      <f>I66/(12*D66)*1000</f>
    </nc>
  </rcc>
  <rcc rId="6678" sId="1">
    <oc r="W66">
      <f>U66+V66</f>
    </oc>
    <nc r="W66">
      <f>U66+V66</f>
    </nc>
  </rcc>
  <rcc rId="6679" sId="1">
    <oc r="T67">
      <f>P67/(12*D67)*1000</f>
    </oc>
    <nc r="T67">
      <f>P67/(12*D67)*1000</f>
    </nc>
  </rcc>
  <rcc rId="6680" sId="1">
    <oc r="U67">
      <f>H67/(12*D67)*1000</f>
    </oc>
    <nc r="U67">
      <f>H67/(12*D67)*1000</f>
    </nc>
  </rcc>
  <rcc rId="6681" sId="1">
    <oc r="V67">
      <f>I67/(12*D67)*1000</f>
    </oc>
    <nc r="V67">
      <f>I67/(12*D67)*1000</f>
    </nc>
  </rcc>
  <rcc rId="6682" sId="1">
    <oc r="W67">
      <f>U67+V67</f>
    </oc>
    <nc r="W67">
      <f>U67+V67</f>
    </nc>
  </rcc>
  <rcc rId="6683" sId="1">
    <oc r="T68">
      <f>P68/(12*D68)*1000</f>
    </oc>
    <nc r="T68">
      <f>P68/(12*D68)*1000</f>
    </nc>
  </rcc>
  <rcc rId="6684" sId="1">
    <oc r="U68">
      <f>H68/(12*D68)*1000</f>
    </oc>
    <nc r="U68">
      <f>H68/(12*D68)*1000</f>
    </nc>
  </rcc>
  <rcc rId="6685" sId="1">
    <oc r="V68">
      <f>I68/(12*D68)*1000</f>
    </oc>
    <nc r="V68">
      <f>I68/(12*D68)*1000</f>
    </nc>
  </rcc>
  <rcc rId="6686" sId="1">
    <oc r="W68">
      <f>U68+V68</f>
    </oc>
    <nc r="W68">
      <f>U68+V68</f>
    </nc>
  </rcc>
  <rcc rId="6687" sId="1">
    <oc r="T69">
      <f>P69/(12*D69)*1000</f>
    </oc>
    <nc r="T69">
      <f>P69/(12*D69)*1000</f>
    </nc>
  </rcc>
  <rcc rId="6688" sId="1">
    <oc r="U69">
      <f>H69/(12*D69)*1000</f>
    </oc>
    <nc r="U69">
      <f>H69/(12*D69)*1000</f>
    </nc>
  </rcc>
  <rcc rId="6689" sId="1">
    <oc r="V69">
      <f>I69/(12*D69)*1000</f>
    </oc>
    <nc r="V69">
      <f>I69/(12*D69)*1000</f>
    </nc>
  </rcc>
  <rcc rId="6690" sId="1">
    <oc r="W69">
      <f>U69+V69</f>
    </oc>
    <nc r="W69">
      <f>U69+V69</f>
    </nc>
  </rcc>
  <rcc rId="6691" sId="1">
    <oc r="T70">
      <f>P70/(12*D70)*1000</f>
    </oc>
    <nc r="T70">
      <f>P70/(12*D70)*1000</f>
    </nc>
  </rcc>
  <rcc rId="6692" sId="1">
    <oc r="U70">
      <f>H70/(12*D70)*1000</f>
    </oc>
    <nc r="U70">
      <f>H70/(12*D70)*1000</f>
    </nc>
  </rcc>
  <rcc rId="6693" sId="1">
    <oc r="V70">
      <f>I70/(12*D70)*1000</f>
    </oc>
    <nc r="V70">
      <f>I70/(12*D70)*1000</f>
    </nc>
  </rcc>
  <rcc rId="6694" sId="1">
    <oc r="W70">
      <f>U70+V70</f>
    </oc>
    <nc r="W70">
      <f>U70+V70</f>
    </nc>
  </rcc>
  <rcc rId="6695" sId="1">
    <oc r="T71">
      <f>P71/(12*D71)*1000</f>
    </oc>
    <nc r="T71">
      <f>P71/(12*D71)*1000</f>
    </nc>
  </rcc>
  <rcc rId="6696" sId="1">
    <oc r="U71">
      <f>H71/(12*D71)*1000</f>
    </oc>
    <nc r="U71">
      <f>H71/(12*D71)*1000</f>
    </nc>
  </rcc>
  <rcc rId="6697" sId="1">
    <oc r="V71">
      <f>I71/(12*D71)*1000</f>
    </oc>
    <nc r="V71">
      <f>I71/(12*D71)*1000</f>
    </nc>
  </rcc>
  <rcc rId="6698" sId="1">
    <oc r="W71">
      <f>U71+V71</f>
    </oc>
    <nc r="W71">
      <f>U71+V71</f>
    </nc>
  </rcc>
  <rcc rId="6699" sId="1">
    <oc r="T72">
      <f>P72/(12*D72)*1000</f>
    </oc>
    <nc r="T72">
      <f>P72/(12*D72)*1000</f>
    </nc>
  </rcc>
  <rcc rId="6700" sId="1">
    <oc r="U72">
      <f>H72/(12*D72)*1000</f>
    </oc>
    <nc r="U72">
      <f>H72/(12*D72)*1000</f>
    </nc>
  </rcc>
  <rcc rId="6701" sId="1">
    <oc r="V72">
      <f>I72/(12*D72)*1000</f>
    </oc>
    <nc r="V72">
      <f>I72/(12*D72)*1000</f>
    </nc>
  </rcc>
  <rcc rId="6702" sId="1">
    <oc r="W72">
      <f>U72+V72</f>
    </oc>
    <nc r="W72">
      <f>U72+V72</f>
    </nc>
  </rcc>
  <rcc rId="6703" sId="1">
    <oc r="T73">
      <f>P73/(12*D73)*1000</f>
    </oc>
    <nc r="T73">
      <f>P73/(12*D73)*1000</f>
    </nc>
  </rcc>
  <rcc rId="6704" sId="1">
    <oc r="U73">
      <f>H73/(12*D73)*1000</f>
    </oc>
    <nc r="U73">
      <f>H73/(12*D73)*1000</f>
    </nc>
  </rcc>
  <rcc rId="6705" sId="1">
    <oc r="V73">
      <f>I73/(12*D73)*1000</f>
    </oc>
    <nc r="V73">
      <f>I73/(12*D73)*1000</f>
    </nc>
  </rcc>
  <rcc rId="6706" sId="1">
    <oc r="W73">
      <f>U73+V73</f>
    </oc>
    <nc r="W73">
      <f>U73+V73</f>
    </nc>
  </rcc>
  <rcc rId="6707" sId="1">
    <oc r="T74">
      <f>P74/(12*D74)*1000</f>
    </oc>
    <nc r="T74">
      <f>P74/(12*D74)*1000</f>
    </nc>
  </rcc>
  <rcc rId="6708" sId="1">
    <oc r="U74">
      <f>H74/(12*D74)*1000</f>
    </oc>
    <nc r="U74">
      <f>H74/(12*D74)*1000</f>
    </nc>
  </rcc>
  <rcc rId="6709" sId="1">
    <oc r="V74">
      <f>I74/(12*D74)*1000</f>
    </oc>
    <nc r="V74">
      <f>I74/(12*D74)*1000</f>
    </nc>
  </rcc>
  <rcc rId="6710" sId="1">
    <oc r="W74">
      <f>U74+V74</f>
    </oc>
    <nc r="W74">
      <f>U74+V74</f>
    </nc>
  </rcc>
  <rcc rId="6711" sId="1">
    <oc r="T75">
      <f>P75/(12*D75)*1000</f>
    </oc>
    <nc r="T75">
      <f>P75/(12*D75)*1000</f>
    </nc>
  </rcc>
  <rcc rId="6712" sId="1">
    <oc r="U75">
      <f>H75/(12*D75)*1000</f>
    </oc>
    <nc r="U75">
      <f>H75/(12*D75)*1000</f>
    </nc>
  </rcc>
  <rcc rId="6713" sId="1">
    <oc r="V75">
      <f>I75/(12*D75)*1000</f>
    </oc>
    <nc r="V75">
      <f>I75/(12*D75)*1000</f>
    </nc>
  </rcc>
  <rcc rId="6714" sId="1">
    <oc r="W75">
      <f>U75+V75</f>
    </oc>
    <nc r="W75">
      <f>U75+V75</f>
    </nc>
  </rcc>
  <rcc rId="6715" sId="1">
    <oc r="T76">
      <f>P76/(12*D76)*1000</f>
    </oc>
    <nc r="T76">
      <f>P76/(12*D76)*1000</f>
    </nc>
  </rcc>
  <rcc rId="6716" sId="1">
    <oc r="U76">
      <f>H76/(12*D76)*1000</f>
    </oc>
    <nc r="U76">
      <f>H76/(12*D76)*1000</f>
    </nc>
  </rcc>
  <rcc rId="6717" sId="1">
    <oc r="V76">
      <f>I76/(12*D76)*1000</f>
    </oc>
    <nc r="V76">
      <f>I76/(12*D76)*1000</f>
    </nc>
  </rcc>
  <rcc rId="6718" sId="1">
    <oc r="W76">
      <f>U76+V76</f>
    </oc>
    <nc r="W76">
      <f>U76+V76</f>
    </nc>
  </rcc>
  <rcc rId="6719" sId="1">
    <oc r="T77">
      <f>P77/(12*D77)*1000</f>
    </oc>
    <nc r="T77">
      <f>P77/(12*D77)*1000</f>
    </nc>
  </rcc>
  <rcc rId="6720" sId="1">
    <oc r="U77">
      <f>H77/(12*D77)*1000</f>
    </oc>
    <nc r="U77">
      <f>H77/(12*D77)*1000</f>
    </nc>
  </rcc>
  <rcc rId="6721" sId="1">
    <oc r="V77">
      <f>I77/(12*D77)*1000</f>
    </oc>
    <nc r="V77">
      <f>I77/(12*D77)*1000</f>
    </nc>
  </rcc>
  <rcc rId="6722" sId="1">
    <oc r="W77">
      <f>U77+V77</f>
    </oc>
    <nc r="W77">
      <f>U77+V77</f>
    </nc>
  </rcc>
  <rcc rId="6723" sId="1">
    <oc r="T78">
      <f>P78/(12*D78)*1000</f>
    </oc>
    <nc r="T78">
      <f>P78/(12*D78)*1000</f>
    </nc>
  </rcc>
  <rcc rId="6724" sId="1">
    <oc r="U78">
      <f>H78/(12*D78)*1000</f>
    </oc>
    <nc r="U78">
      <f>H78/(12*D78)*1000</f>
    </nc>
  </rcc>
  <rcc rId="6725" sId="1">
    <oc r="V78">
      <f>I78/(12*D78)*1000</f>
    </oc>
    <nc r="V78">
      <f>I78/(12*D78)*1000</f>
    </nc>
  </rcc>
  <rcc rId="6726" sId="1">
    <oc r="W78">
      <f>U78+V78</f>
    </oc>
    <nc r="W78">
      <f>U78+V78</f>
    </nc>
  </rcc>
  <rcc rId="6727" sId="1">
    <oc r="T79">
      <f>P79/(12*D79)*1000</f>
    </oc>
    <nc r="T79">
      <f>P79/(12*D79)*1000</f>
    </nc>
  </rcc>
  <rcc rId="6728" sId="1">
    <oc r="U79">
      <f>H79/(12*D79)*1000</f>
    </oc>
    <nc r="U79">
      <f>H79/(12*D79)*1000</f>
    </nc>
  </rcc>
  <rcc rId="6729" sId="1">
    <oc r="V79">
      <f>I79/(12*D79)*1000</f>
    </oc>
    <nc r="V79">
      <f>I79/(12*D79)*1000</f>
    </nc>
  </rcc>
  <rcc rId="6730" sId="1">
    <oc r="W79">
      <f>U79+V79</f>
    </oc>
    <nc r="W79">
      <f>U79+V79</f>
    </nc>
  </rcc>
  <rcc rId="6731" sId="1">
    <oc r="T80">
      <f>P80/(12*D80)*1000</f>
    </oc>
    <nc r="T80">
      <f>P80/(12*D80)*1000</f>
    </nc>
  </rcc>
  <rcc rId="6732" sId="1">
    <oc r="U80">
      <f>H80/(12*D80)*1000</f>
    </oc>
    <nc r="U80">
      <f>H80/(12*D80)*1000</f>
    </nc>
  </rcc>
  <rcc rId="6733" sId="1">
    <oc r="V80">
      <f>I80/(12*D80)*1000</f>
    </oc>
    <nc r="V80">
      <f>I80/(12*D80)*1000</f>
    </nc>
  </rcc>
  <rcc rId="6734" sId="1">
    <oc r="W80">
      <f>U80+V80</f>
    </oc>
    <nc r="W80">
      <f>U80+V80</f>
    </nc>
  </rcc>
  <rcc rId="6735" sId="1">
    <oc r="T81">
      <f>P81/(12*D81)*1000</f>
    </oc>
    <nc r="T81">
      <f>P81/(12*D81)*1000</f>
    </nc>
  </rcc>
  <rcc rId="6736" sId="1">
    <oc r="U81">
      <f>H81/(12*D81)*1000</f>
    </oc>
    <nc r="U81">
      <f>H81/(12*D81)*1000</f>
    </nc>
  </rcc>
  <rcc rId="6737" sId="1">
    <oc r="V81">
      <f>I81/(12*D81)*1000</f>
    </oc>
    <nc r="V81">
      <f>I81/(12*D81)*1000</f>
    </nc>
  </rcc>
  <rcc rId="6738" sId="1">
    <oc r="W81">
      <f>U81+V81</f>
    </oc>
    <nc r="W81">
      <f>U81+V81</f>
    </nc>
  </rcc>
  <rcc rId="6739" sId="1">
    <oc r="T82">
      <f>P82/(12*D82)*1000</f>
    </oc>
    <nc r="T82">
      <f>P82/(12*D82)*1000</f>
    </nc>
  </rcc>
  <rcc rId="6740" sId="1">
    <oc r="U82">
      <f>H82/(12*D82)*1000</f>
    </oc>
    <nc r="U82">
      <f>H82/(12*D82)*1000</f>
    </nc>
  </rcc>
  <rcc rId="6741" sId="1">
    <oc r="V82">
      <f>I82/(12*D82)*1000</f>
    </oc>
    <nc r="V82">
      <f>I82/(12*D82)*1000</f>
    </nc>
  </rcc>
  <rcc rId="6742" sId="1">
    <oc r="W82">
      <f>U82+V82</f>
    </oc>
    <nc r="W82">
      <f>U82+V82</f>
    </nc>
  </rcc>
  <rcc rId="6743" sId="1">
    <oc r="T83">
      <f>P83/(12*D83)*1000</f>
    </oc>
    <nc r="T83">
      <f>P83/(12*D83)*1000</f>
    </nc>
  </rcc>
  <rcc rId="6744" sId="1">
    <oc r="U83">
      <f>H83/(12*D83)*1000</f>
    </oc>
    <nc r="U83">
      <f>H83/(12*D83)*1000</f>
    </nc>
  </rcc>
  <rcc rId="6745" sId="1">
    <oc r="V83">
      <f>I83/(12*D83)*1000</f>
    </oc>
    <nc r="V83">
      <f>I83/(12*D83)*1000</f>
    </nc>
  </rcc>
  <rcc rId="6746" sId="1">
    <oc r="W83">
      <f>U83+V83</f>
    </oc>
    <nc r="W83">
      <f>U83+V83</f>
    </nc>
  </rcc>
  <rcc rId="6747" sId="1">
    <oc r="T84">
      <f>P84/(12*D84)*1000</f>
    </oc>
    <nc r="T84">
      <f>P84/(12*D84)*1000</f>
    </nc>
  </rcc>
  <rcc rId="6748" sId="1">
    <oc r="U84">
      <f>H84/(12*D84)*1000</f>
    </oc>
    <nc r="U84">
      <f>H84/(12*D84)*1000</f>
    </nc>
  </rcc>
  <rcc rId="6749" sId="1">
    <oc r="V84">
      <f>I84/(12*D84)*1000</f>
    </oc>
    <nc r="V84">
      <f>I84/(12*D84)*1000</f>
    </nc>
  </rcc>
  <rcc rId="6750" sId="1">
    <oc r="W84">
      <f>U84+V84</f>
    </oc>
    <nc r="W84">
      <f>U84+V84</f>
    </nc>
  </rcc>
  <rcc rId="6751" sId="1">
    <oc r="T85">
      <f>P85/(12*D85)*1000</f>
    </oc>
    <nc r="T85">
      <f>P85/(12*D85)*1000</f>
    </nc>
  </rcc>
  <rcc rId="6752" sId="1">
    <oc r="U85">
      <f>H85/(12*D85)*1000</f>
    </oc>
    <nc r="U85">
      <f>H85/(12*D85)*1000</f>
    </nc>
  </rcc>
  <rcc rId="6753" sId="1">
    <oc r="V85">
      <f>I85/(12*D85)*1000</f>
    </oc>
    <nc r="V85">
      <f>I85/(12*D85)*1000</f>
    </nc>
  </rcc>
  <rcc rId="6754" sId="1">
    <oc r="W85">
      <f>U85+V85</f>
    </oc>
    <nc r="W85">
      <f>U85+V85</f>
    </nc>
  </rcc>
  <rcc rId="6755" sId="1">
    <oc r="T86">
      <f>P86/(12*D86)*1000</f>
    </oc>
    <nc r="T86">
      <f>P86/(12*D86)*1000</f>
    </nc>
  </rcc>
  <rcc rId="6756" sId="1">
    <oc r="U86">
      <f>H86/(12*D86)*1000</f>
    </oc>
    <nc r="U86">
      <f>H86/(12*D86)*1000</f>
    </nc>
  </rcc>
  <rcc rId="6757" sId="1">
    <oc r="V86">
      <f>I86/(12*D86)*1000</f>
    </oc>
    <nc r="V86">
      <f>I86/(12*D86)*1000</f>
    </nc>
  </rcc>
  <rcc rId="6758" sId="1">
    <oc r="W86">
      <f>U86+V86</f>
    </oc>
    <nc r="W86">
      <f>U86+V86</f>
    </nc>
  </rcc>
  <rcc rId="6759" sId="1">
    <oc r="T87">
      <f>P87/(12*D87)*1000</f>
    </oc>
    <nc r="T87">
      <f>P87/(12*D87)*1000</f>
    </nc>
  </rcc>
  <rcc rId="6760" sId="1">
    <oc r="U87">
      <f>H87/(12*D87)*1000</f>
    </oc>
    <nc r="U87">
      <f>H87/(12*D87)*1000</f>
    </nc>
  </rcc>
  <rcc rId="6761" sId="1">
    <oc r="V87">
      <f>I87/(12*D87)*1000</f>
    </oc>
    <nc r="V87">
      <f>I87/(12*D87)*1000</f>
    </nc>
  </rcc>
  <rcc rId="6762" sId="1">
    <oc r="W87">
      <f>U87+V87</f>
    </oc>
    <nc r="W87">
      <f>U87+V87</f>
    </nc>
  </rcc>
  <rcc rId="6763" sId="1">
    <oc r="T88">
      <f>P88/(12*D88)*1000</f>
    </oc>
    <nc r="T88">
      <f>P88/(12*D88)*1000</f>
    </nc>
  </rcc>
  <rcc rId="6764" sId="1">
    <oc r="U88">
      <f>H88/(12*D88)*1000</f>
    </oc>
    <nc r="U88">
      <f>H88/(12*D88)*1000</f>
    </nc>
  </rcc>
  <rcc rId="6765" sId="1">
    <oc r="V88">
      <f>I88/(12*D88)*1000</f>
    </oc>
    <nc r="V88">
      <f>I88/(12*D88)*1000</f>
    </nc>
  </rcc>
  <rcc rId="6766" sId="1">
    <oc r="W88">
      <f>U88+V88</f>
    </oc>
    <nc r="W88">
      <f>U88+V88</f>
    </nc>
  </rcc>
  <rcc rId="6767" sId="1">
    <oc r="T89">
      <f>P89/(12*D89)*1000</f>
    </oc>
    <nc r="T89">
      <f>P89/(12*D89)*1000</f>
    </nc>
  </rcc>
  <rcc rId="6768" sId="1">
    <oc r="U89">
      <f>H89/(12*D89)*1000</f>
    </oc>
    <nc r="U89">
      <f>H89/(12*D89)*1000</f>
    </nc>
  </rcc>
  <rcc rId="6769" sId="1">
    <oc r="V89">
      <f>I89/(12*D89)*1000</f>
    </oc>
    <nc r="V89">
      <f>I89/(12*D89)*1000</f>
    </nc>
  </rcc>
  <rcc rId="6770" sId="1">
    <oc r="W89">
      <f>U89+V89</f>
    </oc>
    <nc r="W89">
      <f>U89+V89</f>
    </nc>
  </rcc>
  <rcc rId="6771" sId="1">
    <oc r="T90">
      <f>P90/(12*D90)*1000</f>
    </oc>
    <nc r="T90">
      <f>P90/(12*D90)*1000</f>
    </nc>
  </rcc>
  <rcc rId="6772" sId="1">
    <oc r="U90">
      <f>H90/(12*D90)*1000</f>
    </oc>
    <nc r="U90">
      <f>H90/(12*D90)*1000</f>
    </nc>
  </rcc>
  <rcc rId="6773" sId="1">
    <oc r="V90">
      <f>I90/(12*D90)*1000</f>
    </oc>
    <nc r="V90">
      <f>I90/(12*D90)*1000</f>
    </nc>
  </rcc>
  <rcc rId="6774" sId="1">
    <oc r="W90">
      <f>U90+V90</f>
    </oc>
    <nc r="W90">
      <f>U90+V90</f>
    </nc>
  </rcc>
  <rcc rId="6775" sId="1">
    <oc r="T91">
      <f>P91/(12*D91)*1000</f>
    </oc>
    <nc r="T91">
      <f>P91/(12*D91)*1000</f>
    </nc>
  </rcc>
  <rcc rId="6776" sId="1">
    <oc r="U91">
      <f>H91/(12*D91)*1000</f>
    </oc>
    <nc r="U91">
      <f>H91/(12*D91)*1000</f>
    </nc>
  </rcc>
  <rcc rId="6777" sId="1">
    <oc r="V91">
      <f>I91/(12*D91)*1000</f>
    </oc>
    <nc r="V91">
      <f>I91/(12*D91)*1000</f>
    </nc>
  </rcc>
  <rcc rId="6778" sId="1">
    <oc r="W91">
      <f>U91+V91</f>
    </oc>
    <nc r="W91">
      <f>U91+V91</f>
    </nc>
  </rcc>
  <rcc rId="6779" sId="1">
    <oc r="T92">
      <f>P92/(12*D92)*1000</f>
    </oc>
    <nc r="T92">
      <f>P92/(12*D92)*1000</f>
    </nc>
  </rcc>
  <rcc rId="6780" sId="1">
    <oc r="U92">
      <f>H92/(12*D92)*1000</f>
    </oc>
    <nc r="U92">
      <f>H92/(12*D92)*1000</f>
    </nc>
  </rcc>
  <rcc rId="6781" sId="1">
    <oc r="V92">
      <f>I92/(12*D92)*1000</f>
    </oc>
    <nc r="V92">
      <f>I92/(12*D92)*1000</f>
    </nc>
  </rcc>
  <rcc rId="6782" sId="1">
    <oc r="W92">
      <f>U92+V92</f>
    </oc>
    <nc r="W92">
      <f>U92+V92</f>
    </nc>
  </rcc>
  <rcc rId="6783" sId="1">
    <oc r="T93">
      <f>P93/(12*D93)*1000</f>
    </oc>
    <nc r="T93">
      <f>P93/(12*D93)*1000</f>
    </nc>
  </rcc>
  <rcc rId="6784" sId="1">
    <oc r="U93">
      <f>H93/(12*D93)*1000</f>
    </oc>
    <nc r="U93">
      <f>H93/(12*D93)*1000</f>
    </nc>
  </rcc>
  <rcc rId="6785" sId="1">
    <oc r="V93">
      <f>I93/(12*D93)*1000</f>
    </oc>
    <nc r="V93">
      <f>I93/(12*D93)*1000</f>
    </nc>
  </rcc>
  <rcc rId="6786" sId="1">
    <oc r="W93">
      <f>U93+V93</f>
    </oc>
    <nc r="W93">
      <f>U93+V93</f>
    </nc>
  </rcc>
  <rcc rId="6787" sId="1">
    <oc r="T94">
      <f>P94/(12*D94)*1000</f>
    </oc>
    <nc r="T94">
      <f>P94/(12*D94)*1000</f>
    </nc>
  </rcc>
  <rcc rId="6788" sId="1">
    <oc r="U94">
      <f>H94/(12*D94)*1000</f>
    </oc>
    <nc r="U94">
      <f>H94/(12*D94)*1000</f>
    </nc>
  </rcc>
  <rcc rId="6789" sId="1">
    <oc r="V94">
      <f>I94/(12*D94)*1000</f>
    </oc>
    <nc r="V94">
      <f>I94/(12*D94)*1000</f>
    </nc>
  </rcc>
  <rcc rId="6790" sId="1">
    <oc r="W94">
      <f>U94+V94</f>
    </oc>
    <nc r="W94">
      <f>U94+V94</f>
    </nc>
  </rcc>
  <rcc rId="6791" sId="1">
    <oc r="T95">
      <f>P95/(12*D95)*1000</f>
    </oc>
    <nc r="T95">
      <f>P95/(12*D95)*1000</f>
    </nc>
  </rcc>
  <rcc rId="6792" sId="1">
    <oc r="U95">
      <f>H95/(12*D95)*1000</f>
    </oc>
    <nc r="U95">
      <f>H95/(12*D95)*1000</f>
    </nc>
  </rcc>
  <rcc rId="6793" sId="1">
    <oc r="V95">
      <f>I95/(12*D95)*1000</f>
    </oc>
    <nc r="V95">
      <f>I95/(12*D95)*1000</f>
    </nc>
  </rcc>
  <rcc rId="6794" sId="1">
    <oc r="W95">
      <f>U95+V95</f>
    </oc>
    <nc r="W95">
      <f>U95+V95</f>
    </nc>
  </rcc>
  <rcc rId="6795" sId="1">
    <oc r="T96">
      <f>P96/(12*D96)*1000</f>
    </oc>
    <nc r="T96">
      <f>P96/(12*D96)*1000</f>
    </nc>
  </rcc>
  <rcc rId="6796" sId="1">
    <oc r="U96">
      <f>H96/(12*D96)*1000</f>
    </oc>
    <nc r="U96">
      <f>H96/(12*D96)*1000</f>
    </nc>
  </rcc>
  <rcc rId="6797" sId="1">
    <oc r="V96">
      <f>I96/(12*D96)*1000</f>
    </oc>
    <nc r="V96">
      <f>I96/(12*D96)*1000</f>
    </nc>
  </rcc>
  <rcc rId="6798" sId="1">
    <oc r="W96">
      <f>U96+V96</f>
    </oc>
    <nc r="W96">
      <f>U96+V96</f>
    </nc>
  </rcc>
  <rcc rId="6799" sId="1">
    <oc r="T97">
      <f>P97/(12*D97)*1000</f>
    </oc>
    <nc r="T97">
      <f>P97/(12*D97)*1000</f>
    </nc>
  </rcc>
  <rcc rId="6800" sId="1">
    <oc r="U97">
      <f>H97/(12*D97)*1000</f>
    </oc>
    <nc r="U97">
      <f>H97/(12*D97)*1000</f>
    </nc>
  </rcc>
  <rcc rId="6801" sId="1">
    <oc r="V97">
      <f>I97/(12*D97)*1000</f>
    </oc>
    <nc r="V97">
      <f>I97/(12*D97)*1000</f>
    </nc>
  </rcc>
  <rcc rId="6802" sId="1">
    <oc r="W97">
      <f>U97+V97</f>
    </oc>
    <nc r="W97">
      <f>U97+V97</f>
    </nc>
  </rcc>
  <rcc rId="6803" sId="1">
    <oc r="T98">
      <f>P98/(12*D98)*1000</f>
    </oc>
    <nc r="T98">
      <f>P98/(12*D98)*1000</f>
    </nc>
  </rcc>
  <rcc rId="6804" sId="1">
    <oc r="U98">
      <f>H98/(12*D98)*1000</f>
    </oc>
    <nc r="U98">
      <f>H98/(12*D98)*1000</f>
    </nc>
  </rcc>
  <rcc rId="6805" sId="1">
    <oc r="V98">
      <f>I98/(12*D98)*1000</f>
    </oc>
    <nc r="V98">
      <f>I98/(12*D98)*1000</f>
    </nc>
  </rcc>
  <rcc rId="6806" sId="1">
    <oc r="W98">
      <f>U98+V98</f>
    </oc>
    <nc r="W98">
      <f>U98+V98</f>
    </nc>
  </rcc>
  <rcc rId="6807" sId="1">
    <oc r="T99">
      <f>P99/(12*D99)*1000</f>
    </oc>
    <nc r="T99">
      <f>P99/(12*D99)*1000</f>
    </nc>
  </rcc>
  <rcc rId="6808" sId="1">
    <oc r="U99">
      <f>H99/(12*D99)*1000</f>
    </oc>
    <nc r="U99">
      <f>H99/(12*D99)*1000</f>
    </nc>
  </rcc>
  <rcc rId="6809" sId="1">
    <oc r="V99">
      <f>I99/(12*D99)*1000</f>
    </oc>
    <nc r="V99">
      <f>I99/(12*D99)*1000</f>
    </nc>
  </rcc>
  <rcc rId="6810" sId="1">
    <oc r="W99">
      <f>U99+V99</f>
    </oc>
    <nc r="W99">
      <f>U99+V99</f>
    </nc>
  </rcc>
  <rcc rId="6811" sId="1">
    <oc r="T100">
      <f>P100/(12*D100)*1000</f>
    </oc>
    <nc r="T100">
      <f>P100/(12*D100)*1000</f>
    </nc>
  </rcc>
  <rcc rId="6812" sId="1">
    <oc r="U100">
      <f>H100/(12*D100)*1000</f>
    </oc>
    <nc r="U100">
      <f>H100/(12*D100)*1000</f>
    </nc>
  </rcc>
  <rcc rId="6813" sId="1">
    <oc r="V100">
      <f>I100/(12*D100)*1000</f>
    </oc>
    <nc r="V100">
      <f>I100/(12*D100)*1000</f>
    </nc>
  </rcc>
  <rcc rId="6814" sId="1">
    <oc r="W100">
      <f>U100+V100</f>
    </oc>
    <nc r="W100">
      <f>U100+V100</f>
    </nc>
  </rcc>
  <rcc rId="6815" sId="1">
    <oc r="T101">
      <f>P101/(12*D101)*1000</f>
    </oc>
    <nc r="T101">
      <f>P101/(12*D101)*1000</f>
    </nc>
  </rcc>
  <rcc rId="6816" sId="1">
    <oc r="U101">
      <f>H101/(12*D101)*1000</f>
    </oc>
    <nc r="U101">
      <f>H101/(12*D101)*1000</f>
    </nc>
  </rcc>
  <rcc rId="6817" sId="1">
    <oc r="V101">
      <f>I101/(12*D101)*1000</f>
    </oc>
    <nc r="V101">
      <f>I101/(12*D101)*1000</f>
    </nc>
  </rcc>
  <rcc rId="6818" sId="1">
    <oc r="W101">
      <f>U101+V101</f>
    </oc>
    <nc r="W101">
      <f>U101+V101</f>
    </nc>
  </rcc>
  <rcc rId="6819" sId="1">
    <oc r="T102">
      <f>P102/(12*D102)*1000</f>
    </oc>
    <nc r="T102">
      <f>P102/(12*D102)*1000</f>
    </nc>
  </rcc>
  <rcc rId="6820" sId="1">
    <oc r="U102">
      <f>H102/(12*D102)*1000</f>
    </oc>
    <nc r="U102">
      <f>H102/(12*D102)*1000</f>
    </nc>
  </rcc>
  <rcc rId="6821" sId="1">
    <oc r="V102">
      <f>I102/(12*D102)*1000</f>
    </oc>
    <nc r="V102">
      <f>I102/(12*D102)*1000</f>
    </nc>
  </rcc>
  <rcc rId="6822" sId="1">
    <oc r="W102">
      <f>U102+V102</f>
    </oc>
    <nc r="W102">
      <f>U102+V102</f>
    </nc>
  </rcc>
  <rcc rId="6823" sId="1">
    <oc r="T103">
      <f>P103/(12*D103)*1000</f>
    </oc>
    <nc r="T103">
      <f>P103/(12*D103)*1000</f>
    </nc>
  </rcc>
  <rcc rId="6824" sId="1">
    <oc r="U103">
      <f>H103/(12*D103)*1000</f>
    </oc>
    <nc r="U103">
      <f>H103/(12*D103)*1000</f>
    </nc>
  </rcc>
  <rcc rId="6825" sId="1">
    <oc r="V103">
      <f>I103/(12*D103)*1000</f>
    </oc>
    <nc r="V103">
      <f>I103/(12*D103)*1000</f>
    </nc>
  </rcc>
  <rcc rId="6826" sId="1">
    <oc r="W103">
      <f>U103+V103</f>
    </oc>
    <nc r="W103">
      <f>U103+V103</f>
    </nc>
  </rcc>
  <rcc rId="6827" sId="1">
    <oc r="T104">
      <f>P104/(12*D104)*1000</f>
    </oc>
    <nc r="T104">
      <f>P104/(12*D104)*1000</f>
    </nc>
  </rcc>
  <rcc rId="6828" sId="1">
    <oc r="U104">
      <f>H104/(12*D104)*1000</f>
    </oc>
    <nc r="U104">
      <f>H104/(12*D104)*1000</f>
    </nc>
  </rcc>
  <rcc rId="6829" sId="1">
    <oc r="V104">
      <f>I104/(12*D104)*1000</f>
    </oc>
    <nc r="V104">
      <f>I104/(12*D104)*1000</f>
    </nc>
  </rcc>
  <rcc rId="6830" sId="1">
    <oc r="W104">
      <f>U104+V104</f>
    </oc>
    <nc r="W104">
      <f>U104+V104</f>
    </nc>
  </rcc>
  <rcc rId="6831" sId="1">
    <oc r="T105">
      <f>P105/(12*D105)*1000</f>
    </oc>
    <nc r="T105">
      <f>P105/(12*D105)*1000</f>
    </nc>
  </rcc>
  <rcc rId="6832" sId="1">
    <oc r="U105">
      <f>H105/(12*D105)*1000</f>
    </oc>
    <nc r="U105">
      <f>H105/(12*D105)*1000</f>
    </nc>
  </rcc>
  <rcc rId="6833" sId="1">
    <oc r="V105">
      <f>I105/(12*D105)*1000</f>
    </oc>
    <nc r="V105">
      <f>I105/(12*D105)*1000</f>
    </nc>
  </rcc>
  <rcc rId="6834" sId="1">
    <oc r="W105">
      <f>U105+V105</f>
    </oc>
    <nc r="W105">
      <f>U105+V105</f>
    </nc>
  </rcc>
  <rcc rId="6835" sId="1">
    <oc r="T106">
      <f>P106/(12*D106)*1000</f>
    </oc>
    <nc r="T106">
      <f>P106/(12*D106)*1000</f>
    </nc>
  </rcc>
  <rcc rId="6836" sId="1">
    <oc r="U106">
      <f>H106/(12*D106)*1000</f>
    </oc>
    <nc r="U106">
      <f>H106/(12*D106)*1000</f>
    </nc>
  </rcc>
  <rcc rId="6837" sId="1">
    <oc r="V106">
      <f>I106/(12*D106)*1000</f>
    </oc>
    <nc r="V106">
      <f>I106/(12*D106)*1000</f>
    </nc>
  </rcc>
  <rcc rId="6838" sId="1">
    <oc r="W106">
      <f>U106+V106</f>
    </oc>
    <nc r="W106">
      <f>U106+V106</f>
    </nc>
  </rcc>
  <rcc rId="6839" sId="1">
    <oc r="T107">
      <f>P107/(12*D107)*1000</f>
    </oc>
    <nc r="T107">
      <f>P107/(12*D107)*1000</f>
    </nc>
  </rcc>
  <rcc rId="6840" sId="1">
    <oc r="U107">
      <f>H107/(12*D107)*1000</f>
    </oc>
    <nc r="U107">
      <f>H107/(12*D107)*1000</f>
    </nc>
  </rcc>
  <rcc rId="6841" sId="1">
    <oc r="V107">
      <f>I107/(12*D107)*1000</f>
    </oc>
    <nc r="V107">
      <f>I107/(12*D107)*1000</f>
    </nc>
  </rcc>
  <rcc rId="6842" sId="1">
    <oc r="W107">
      <f>U107+V107</f>
    </oc>
    <nc r="W107">
      <f>U107+V107</f>
    </nc>
  </rcc>
  <rcc rId="6843" sId="1">
    <oc r="T108">
      <f>P108/(12*D108)*1000</f>
    </oc>
    <nc r="T108">
      <f>P108/(12*D108)*1000</f>
    </nc>
  </rcc>
  <rcc rId="6844" sId="1">
    <oc r="U108">
      <f>H108/(12*D108)*1000</f>
    </oc>
    <nc r="U108">
      <f>H108/(12*D108)*1000</f>
    </nc>
  </rcc>
  <rcc rId="6845" sId="1">
    <oc r="V108">
      <f>I108/(12*D108)*1000</f>
    </oc>
    <nc r="V108">
      <f>I108/(12*D108)*1000</f>
    </nc>
  </rcc>
  <rcc rId="6846" sId="1">
    <oc r="W108">
      <f>U108+V108</f>
    </oc>
    <nc r="W108">
      <f>U108+V108</f>
    </nc>
  </rcc>
  <rcc rId="6847" sId="1">
    <oc r="T109">
      <f>P109/(12*D109)*1000</f>
    </oc>
    <nc r="T109">
      <f>P109/(12*D109)*1000</f>
    </nc>
  </rcc>
  <rcc rId="6848" sId="1">
    <oc r="U109">
      <f>H109/(12*D109)*1000</f>
    </oc>
    <nc r="U109">
      <f>H109/(12*D109)*1000</f>
    </nc>
  </rcc>
  <rcc rId="6849" sId="1">
    <oc r="V109">
      <f>I109/(12*D109)*1000</f>
    </oc>
    <nc r="V109">
      <f>I109/(12*D109)*1000</f>
    </nc>
  </rcc>
  <rcc rId="6850" sId="1">
    <oc r="W109">
      <f>U109+V109</f>
    </oc>
    <nc r="W109">
      <f>U109+V109</f>
    </nc>
  </rcc>
  <rcc rId="6851" sId="1">
    <oc r="T110">
      <f>P110/(12*D110)*1000</f>
    </oc>
    <nc r="T110">
      <f>P110/(12*D110)*1000</f>
    </nc>
  </rcc>
  <rcc rId="6852" sId="1">
    <oc r="U110">
      <f>H110/(12*D110)*1000</f>
    </oc>
    <nc r="U110">
      <f>H110/(12*D110)*1000</f>
    </nc>
  </rcc>
  <rcc rId="6853" sId="1">
    <oc r="V110">
      <f>I110/(12*D110)*1000</f>
    </oc>
    <nc r="V110">
      <f>I110/(12*D110)*1000</f>
    </nc>
  </rcc>
  <rcc rId="6854" sId="1">
    <oc r="W110">
      <f>U110+V110</f>
    </oc>
    <nc r="W110">
      <f>U110+V110</f>
    </nc>
  </rcc>
  <rcc rId="6855" sId="1">
    <oc r="T111">
      <f>P111/(12*D111)*1000</f>
    </oc>
    <nc r="T111">
      <f>P111/(12*D111)*1000</f>
    </nc>
  </rcc>
  <rcc rId="6856" sId="1">
    <oc r="U111">
      <f>H111/(12*D111)*1000</f>
    </oc>
    <nc r="U111">
      <f>H111/(12*D111)*1000</f>
    </nc>
  </rcc>
  <rcc rId="6857" sId="1">
    <oc r="V111">
      <f>I111/(12*D111)*1000</f>
    </oc>
    <nc r="V111">
      <f>I111/(12*D111)*1000</f>
    </nc>
  </rcc>
  <rcc rId="6858" sId="1">
    <oc r="W111">
      <f>U111+V111</f>
    </oc>
    <nc r="W111">
      <f>U111+V111</f>
    </nc>
  </rcc>
  <rcc rId="6859" sId="1">
    <oc r="T112">
      <f>P112/(12*D112)*1000</f>
    </oc>
    <nc r="T112">
      <f>P112/(12*D112)*1000</f>
    </nc>
  </rcc>
  <rcc rId="6860" sId="1">
    <oc r="U112">
      <f>H112/(12*D112)*1000</f>
    </oc>
    <nc r="U112">
      <f>H112/(12*D112)*1000</f>
    </nc>
  </rcc>
  <rcc rId="6861" sId="1">
    <oc r="V112">
      <f>I112/(12*D112)*1000</f>
    </oc>
    <nc r="V112">
      <f>I112/(12*D112)*1000</f>
    </nc>
  </rcc>
  <rcc rId="6862" sId="1">
    <oc r="W112">
      <f>U112+V112</f>
    </oc>
    <nc r="W112">
      <f>U112+V112</f>
    </nc>
  </rcc>
  <rcc rId="6863" sId="1">
    <oc r="T113">
      <f>P113/(12*D113)*1000</f>
    </oc>
    <nc r="T113">
      <f>P113/(12*D113)*1000</f>
    </nc>
  </rcc>
  <rcc rId="6864" sId="1">
    <oc r="U113">
      <f>H113/(12*D113)*1000</f>
    </oc>
    <nc r="U113">
      <f>H113/(12*D113)*1000</f>
    </nc>
  </rcc>
  <rcc rId="6865" sId="1">
    <oc r="V113">
      <f>I113/(12*D113)*1000</f>
    </oc>
    <nc r="V113">
      <f>I113/(12*D113)*1000</f>
    </nc>
  </rcc>
  <rcc rId="6866" sId="1">
    <oc r="W113">
      <f>U113+V113</f>
    </oc>
    <nc r="W113">
      <f>U113+V113</f>
    </nc>
  </rcc>
  <rcc rId="6867" sId="1">
    <oc r="T114">
      <f>P114/(12*D114)*1000</f>
    </oc>
    <nc r="T114">
      <f>P114/(12*D114)*1000</f>
    </nc>
  </rcc>
  <rcc rId="6868" sId="1">
    <oc r="U114">
      <f>H114/(12*D114)*1000</f>
    </oc>
    <nc r="U114">
      <f>H114/(12*D114)*1000</f>
    </nc>
  </rcc>
  <rcc rId="6869" sId="1">
    <oc r="V114">
      <f>I114/(12*D114)*1000</f>
    </oc>
    <nc r="V114">
      <f>I114/(12*D114)*1000</f>
    </nc>
  </rcc>
  <rcc rId="6870" sId="1">
    <oc r="W114">
      <f>U114+V114</f>
    </oc>
    <nc r="W114">
      <f>U114+V114</f>
    </nc>
  </rcc>
  <rcc rId="6871" sId="1">
    <oc r="T115">
      <f>P115/(12*D115)*1000</f>
    </oc>
    <nc r="T115">
      <f>P115/(12*D115)*1000</f>
    </nc>
  </rcc>
  <rcc rId="6872" sId="1">
    <oc r="U115">
      <f>H115/(12*D115)*1000</f>
    </oc>
    <nc r="U115">
      <f>H115/(12*D115)*1000</f>
    </nc>
  </rcc>
  <rcc rId="6873" sId="1">
    <oc r="V115">
      <f>I115/(12*D115)*1000</f>
    </oc>
    <nc r="V115">
      <f>I115/(12*D115)*1000</f>
    </nc>
  </rcc>
  <rcc rId="6874" sId="1">
    <oc r="W115">
      <f>U115+V115</f>
    </oc>
    <nc r="W115">
      <f>U115+V115</f>
    </nc>
  </rcc>
  <rcc rId="6875" sId="1">
    <oc r="T116">
      <f>P116/(12*D116)*1000</f>
    </oc>
    <nc r="T116">
      <f>P116/(12*D116)*1000</f>
    </nc>
  </rcc>
  <rcc rId="6876" sId="1">
    <oc r="U116">
      <f>H116/(12*D116)*1000</f>
    </oc>
    <nc r="U116">
      <f>H116/(12*D116)*1000</f>
    </nc>
  </rcc>
  <rcc rId="6877" sId="1">
    <oc r="V116">
      <f>I116/(12*D116)*1000</f>
    </oc>
    <nc r="V116">
      <f>I116/(12*D116)*1000</f>
    </nc>
  </rcc>
  <rcc rId="6878" sId="1">
    <oc r="W116">
      <f>U116+V116</f>
    </oc>
    <nc r="W116">
      <f>U116+V116</f>
    </nc>
  </rcc>
  <rcc rId="6879" sId="1">
    <oc r="T117">
      <f>P117/(12*D117)*1000</f>
    </oc>
    <nc r="T117">
      <f>P117/(12*D117)*1000</f>
    </nc>
  </rcc>
  <rcc rId="6880" sId="1">
    <oc r="U117">
      <f>H117/(12*D117)*1000</f>
    </oc>
    <nc r="U117">
      <f>H117/(12*D117)*1000</f>
    </nc>
  </rcc>
  <rcc rId="6881" sId="1">
    <oc r="V117">
      <f>I117/(12*D117)*1000</f>
    </oc>
    <nc r="V117">
      <f>I117/(12*D117)*1000</f>
    </nc>
  </rcc>
  <rcc rId="6882" sId="1">
    <oc r="W117">
      <f>U117+V117</f>
    </oc>
    <nc r="W117">
      <f>U117+V117</f>
    </nc>
  </rcc>
  <rcc rId="6883" sId="1">
    <oc r="T118">
      <f>P118/(12*D118)*1000</f>
    </oc>
    <nc r="T118">
      <f>P118/(12*D118)*1000</f>
    </nc>
  </rcc>
  <rcc rId="6884" sId="1">
    <oc r="U118">
      <f>H118/(12*D118)*1000</f>
    </oc>
    <nc r="U118">
      <f>H118/(12*D118)*1000</f>
    </nc>
  </rcc>
  <rcc rId="6885" sId="1">
    <oc r="V118">
      <f>I118/(12*D118)*1000</f>
    </oc>
    <nc r="V118">
      <f>I118/(12*D118)*1000</f>
    </nc>
  </rcc>
  <rcc rId="6886" sId="1">
    <oc r="W118">
      <f>U118+V118</f>
    </oc>
    <nc r="W118">
      <f>U118+V118</f>
    </nc>
  </rcc>
  <rcc rId="6887" sId="1">
    <oc r="T119">
      <f>P119/(12*D119)*1000</f>
    </oc>
    <nc r="T119">
      <f>P119/(12*D119)*1000</f>
    </nc>
  </rcc>
  <rcc rId="6888" sId="1">
    <oc r="U119">
      <f>H119/(12*D119)*1000</f>
    </oc>
    <nc r="U119">
      <f>H119/(12*D119)*1000</f>
    </nc>
  </rcc>
  <rcc rId="6889" sId="1">
    <oc r="V119">
      <f>I119/(12*D119)*1000</f>
    </oc>
    <nc r="V119">
      <f>I119/(12*D119)*1000</f>
    </nc>
  </rcc>
  <rcc rId="6890" sId="1">
    <oc r="W119">
      <f>U119+V119</f>
    </oc>
    <nc r="W119">
      <f>U119+V119</f>
    </nc>
  </rcc>
  <rcc rId="6891" sId="1">
    <oc r="T120">
      <f>P120/(12*D120)*1000</f>
    </oc>
    <nc r="T120">
      <f>P120/(12*D120)*1000</f>
    </nc>
  </rcc>
  <rcc rId="6892" sId="1">
    <oc r="U120">
      <f>H120/(12*D120)*1000</f>
    </oc>
    <nc r="U120">
      <f>H120/(12*D120)*1000</f>
    </nc>
  </rcc>
  <rcc rId="6893" sId="1">
    <oc r="V120">
      <f>I120/(12*D120)*1000</f>
    </oc>
    <nc r="V120">
      <f>I120/(12*D120)*1000</f>
    </nc>
  </rcc>
  <rcc rId="6894" sId="1">
    <oc r="W120">
      <f>U120+V120</f>
    </oc>
    <nc r="W120">
      <f>U120+V120</f>
    </nc>
  </rcc>
  <rcc rId="6895" sId="1">
    <oc r="T121">
      <f>P121/(12*D121)*1000</f>
    </oc>
    <nc r="T121">
      <f>P121/(12*D121)*1000</f>
    </nc>
  </rcc>
  <rcc rId="6896" sId="1">
    <oc r="U121">
      <f>H121/(12*D121)*1000</f>
    </oc>
    <nc r="U121">
      <f>H121/(12*D121)*1000</f>
    </nc>
  </rcc>
  <rcc rId="6897" sId="1">
    <oc r="V121">
      <f>I121/(12*D121)*1000</f>
    </oc>
    <nc r="V121">
      <f>I121/(12*D121)*1000</f>
    </nc>
  </rcc>
  <rcc rId="6898" sId="1">
    <oc r="W121">
      <f>U121+V121</f>
    </oc>
    <nc r="W121">
      <f>U121+V121</f>
    </nc>
  </rcc>
  <rcc rId="6899" sId="1">
    <oc r="T122">
      <f>P122/(12*D122)*1000</f>
    </oc>
    <nc r="T122">
      <f>P122/(12*D122)*1000</f>
    </nc>
  </rcc>
  <rcc rId="6900" sId="1">
    <oc r="U122">
      <f>H122/(12*D122)*1000</f>
    </oc>
    <nc r="U122">
      <f>H122/(12*D122)*1000</f>
    </nc>
  </rcc>
  <rcc rId="6901" sId="1">
    <oc r="V122">
      <f>I122/(12*D122)*1000</f>
    </oc>
    <nc r="V122">
      <f>I122/(12*D122)*1000</f>
    </nc>
  </rcc>
  <rcc rId="6902" sId="1">
    <oc r="W122">
      <f>U122+V122</f>
    </oc>
    <nc r="W122">
      <f>U122+V122</f>
    </nc>
  </rcc>
  <rcc rId="6903" sId="1">
    <oc r="T123">
      <f>P123/(12*D123)*1000</f>
    </oc>
    <nc r="T123">
      <f>P123/(12*D123)*1000</f>
    </nc>
  </rcc>
  <rcc rId="6904" sId="1">
    <oc r="U123">
      <f>H123/(12*D123)*1000</f>
    </oc>
    <nc r="U123">
      <f>H123/(12*D123)*1000</f>
    </nc>
  </rcc>
  <rcc rId="6905" sId="1">
    <oc r="V123">
      <f>I123/(12*D123)*1000</f>
    </oc>
    <nc r="V123">
      <f>I123/(12*D123)*1000</f>
    </nc>
  </rcc>
  <rcc rId="6906" sId="1">
    <oc r="W123">
      <f>U123+V123</f>
    </oc>
    <nc r="W123">
      <f>U123+V123</f>
    </nc>
  </rcc>
  <rcc rId="6907" sId="1">
    <oc r="T124">
      <f>P124/(12*D124)*1000</f>
    </oc>
    <nc r="T124">
      <f>P124/(12*D124)*1000</f>
    </nc>
  </rcc>
  <rcc rId="6908" sId="1">
    <oc r="U124">
      <f>H124/(12*D124)*1000</f>
    </oc>
    <nc r="U124">
      <f>H124/(12*D124)*1000</f>
    </nc>
  </rcc>
  <rcc rId="6909" sId="1">
    <oc r="V124">
      <f>I124/(12*D124)*1000</f>
    </oc>
    <nc r="V124">
      <f>I124/(12*D124)*1000</f>
    </nc>
  </rcc>
  <rcc rId="6910" sId="1">
    <oc r="W124">
      <f>U124+V124</f>
    </oc>
    <nc r="W124">
      <f>U124+V124</f>
    </nc>
  </rcc>
  <rcc rId="6911" sId="1">
    <oc r="T125">
      <f>P125/(12*D125)*1000</f>
    </oc>
    <nc r="T125">
      <f>P125/(12*D125)*1000</f>
    </nc>
  </rcc>
  <rcc rId="6912" sId="1">
    <oc r="U125">
      <f>H125/(12*D125)*1000</f>
    </oc>
    <nc r="U125">
      <f>H125/(12*D125)*1000</f>
    </nc>
  </rcc>
  <rcc rId="6913" sId="1">
    <oc r="V125">
      <f>I125/(12*D125)*1000</f>
    </oc>
    <nc r="V125">
      <f>I125/(12*D125)*1000</f>
    </nc>
  </rcc>
  <rcc rId="6914" sId="1">
    <oc r="W125">
      <f>U125+V125</f>
    </oc>
    <nc r="W125">
      <f>U125+V125</f>
    </nc>
  </rcc>
  <rcc rId="6915" sId="1">
    <oc r="T126">
      <f>P126/(12*D126)*1000</f>
    </oc>
    <nc r="T126">
      <f>P126/(12*D126)*1000</f>
    </nc>
  </rcc>
  <rcc rId="6916" sId="1">
    <oc r="U126">
      <f>H126/(12*D126)*1000</f>
    </oc>
    <nc r="U126">
      <f>H126/(12*D126)*1000</f>
    </nc>
  </rcc>
  <rcc rId="6917" sId="1">
    <oc r="V126">
      <f>I126/(12*D126)*1000</f>
    </oc>
    <nc r="V126">
      <f>I126/(12*D126)*1000</f>
    </nc>
  </rcc>
  <rcc rId="6918" sId="1">
    <oc r="W126">
      <f>U126+V126</f>
    </oc>
    <nc r="W126">
      <f>U126+V126</f>
    </nc>
  </rcc>
  <rcc rId="6919" sId="1">
    <oc r="T127">
      <f>P127/(12*D127)*1000</f>
    </oc>
    <nc r="T127">
      <f>P127/(12*D127)*1000</f>
    </nc>
  </rcc>
  <rcc rId="6920" sId="1">
    <oc r="U127">
      <f>H127/(12*D127)*1000</f>
    </oc>
    <nc r="U127">
      <f>H127/(12*D127)*1000</f>
    </nc>
  </rcc>
  <rcc rId="6921" sId="1">
    <oc r="V127">
      <f>I127/(12*D127)*1000</f>
    </oc>
    <nc r="V127">
      <f>I127/(12*D127)*1000</f>
    </nc>
  </rcc>
  <rcc rId="6922" sId="1">
    <oc r="W127">
      <f>U127+V127</f>
    </oc>
    <nc r="W127">
      <f>U127+V127</f>
    </nc>
  </rcc>
  <rcc rId="6923" sId="1">
    <oc r="T128">
      <f>P128/(12*D128)*1000</f>
    </oc>
    <nc r="T128">
      <f>P128/(12*D128)*1000</f>
    </nc>
  </rcc>
  <rcc rId="6924" sId="1">
    <oc r="U128">
      <f>H128/(12*D128)*1000</f>
    </oc>
    <nc r="U128">
      <f>H128/(12*D128)*1000</f>
    </nc>
  </rcc>
  <rcc rId="6925" sId="1">
    <oc r="V128">
      <f>I128/(12*D128)*1000</f>
    </oc>
    <nc r="V128">
      <f>I128/(12*D128)*1000</f>
    </nc>
  </rcc>
  <rcc rId="6926" sId="1">
    <oc r="W128">
      <f>U128+V128</f>
    </oc>
    <nc r="W128">
      <f>U128+V128</f>
    </nc>
  </rcc>
  <rcc rId="6927" sId="1">
    <oc r="T129">
      <f>P129/(12*D129)*1000</f>
    </oc>
    <nc r="T129">
      <f>P129/(12*D129)*1000</f>
    </nc>
  </rcc>
  <rcc rId="6928" sId="1">
    <oc r="U129">
      <f>H129/(12*D129)*1000</f>
    </oc>
    <nc r="U129">
      <f>H129/(12*D129)*1000</f>
    </nc>
  </rcc>
  <rcc rId="6929" sId="1">
    <oc r="V129">
      <f>I129/(12*D129)*1000</f>
    </oc>
    <nc r="V129">
      <f>I129/(12*D129)*1000</f>
    </nc>
  </rcc>
  <rcc rId="6930" sId="1">
    <oc r="W129">
      <f>U129+V129</f>
    </oc>
    <nc r="W129">
      <f>U129+V129</f>
    </nc>
  </rcc>
  <rcc rId="6931" sId="1">
    <oc r="T130">
      <f>P130/(12*D130)*1000</f>
    </oc>
    <nc r="T130">
      <f>P130/(12*D130)*1000</f>
    </nc>
  </rcc>
  <rcc rId="6932" sId="1">
    <oc r="U130">
      <f>H130/(12*D130)*1000</f>
    </oc>
    <nc r="U130">
      <f>H130/(12*D130)*1000</f>
    </nc>
  </rcc>
  <rcc rId="6933" sId="1">
    <oc r="V130">
      <f>I130/(12*D130)*1000</f>
    </oc>
    <nc r="V130">
      <f>I130/(12*D130)*1000</f>
    </nc>
  </rcc>
  <rcc rId="6934" sId="1">
    <oc r="W130">
      <f>U130+V130</f>
    </oc>
    <nc r="W130">
      <f>U130+V130</f>
    </nc>
  </rcc>
  <rcc rId="6935" sId="1">
    <oc r="T131">
      <f>P131/(12*D131)*1000</f>
    </oc>
    <nc r="T131">
      <f>P131/(12*D131)*1000</f>
    </nc>
  </rcc>
  <rcc rId="6936" sId="1">
    <oc r="U131">
      <f>H131/(12*D131)*1000</f>
    </oc>
    <nc r="U131">
      <f>H131/(12*D131)*1000</f>
    </nc>
  </rcc>
  <rcc rId="6937" sId="1">
    <oc r="V131">
      <f>I131/(12*D131)*1000</f>
    </oc>
    <nc r="V131">
      <f>I131/(12*D131)*1000</f>
    </nc>
  </rcc>
  <rcc rId="6938" sId="1">
    <oc r="W131">
      <f>U131+V131</f>
    </oc>
    <nc r="W131">
      <f>U131+V131</f>
    </nc>
  </rcc>
  <rcc rId="6939" sId="1">
    <oc r="T132">
      <f>P132/(12*D132)*1000</f>
    </oc>
    <nc r="T132">
      <f>P132/(12*D132)*1000</f>
    </nc>
  </rcc>
  <rcc rId="6940" sId="1">
    <oc r="U132">
      <f>H132/(12*D132)*1000</f>
    </oc>
    <nc r="U132">
      <f>H132/(12*D132)*1000</f>
    </nc>
  </rcc>
  <rcc rId="6941" sId="1">
    <oc r="V132">
      <f>I132/(12*D132)*1000</f>
    </oc>
    <nc r="V132">
      <f>I132/(12*D132)*1000</f>
    </nc>
  </rcc>
  <rcc rId="6942" sId="1">
    <oc r="W132">
      <f>U132+V132</f>
    </oc>
    <nc r="W132">
      <f>U132+V132</f>
    </nc>
  </rcc>
  <rcc rId="6943" sId="1">
    <oc r="T133">
      <f>P133/(12*D133)*1000</f>
    </oc>
    <nc r="T133">
      <f>P133/(12*D133)*1000</f>
    </nc>
  </rcc>
  <rcc rId="6944" sId="1">
    <oc r="U133">
      <f>H133/(12*D133)*1000</f>
    </oc>
    <nc r="U133">
      <f>H133/(12*D133)*1000</f>
    </nc>
  </rcc>
  <rcc rId="6945" sId="1">
    <oc r="V133">
      <f>I133/(12*D133)*1000</f>
    </oc>
    <nc r="V133">
      <f>I133/(12*D133)*1000</f>
    </nc>
  </rcc>
  <rcc rId="6946" sId="1">
    <oc r="W133">
      <f>U133+V133</f>
    </oc>
    <nc r="W133">
      <f>U133+V133</f>
    </nc>
  </rcc>
  <rcc rId="6947" sId="1">
    <oc r="T134">
      <f>P134/(12*D134)*1000</f>
    </oc>
    <nc r="T134">
      <f>P134/(12*D134)*1000</f>
    </nc>
  </rcc>
  <rcc rId="6948" sId="1">
    <oc r="U134">
      <f>H134/(12*D134)*1000</f>
    </oc>
    <nc r="U134">
      <f>H134/(12*D134)*1000</f>
    </nc>
  </rcc>
  <rcc rId="6949" sId="1">
    <oc r="V134">
      <f>I134/(12*D134)*1000</f>
    </oc>
    <nc r="V134">
      <f>I134/(12*D134)*1000</f>
    </nc>
  </rcc>
  <rcc rId="6950" sId="1">
    <oc r="W134">
      <f>U134+V134</f>
    </oc>
    <nc r="W134">
      <f>U134+V134</f>
    </nc>
  </rcc>
  <rcc rId="6951" sId="1">
    <oc r="T135">
      <f>P135/(12*D135)*1000</f>
    </oc>
    <nc r="T135">
      <f>P135/(12*D135)*1000</f>
    </nc>
  </rcc>
  <rcc rId="6952" sId="1">
    <oc r="U135">
      <f>H135/(12*D135)*1000</f>
    </oc>
    <nc r="U135">
      <f>H135/(12*D135)*1000</f>
    </nc>
  </rcc>
  <rcc rId="6953" sId="1">
    <oc r="V135">
      <f>I135/(12*D135)*1000</f>
    </oc>
    <nc r="V135">
      <f>I135/(12*D135)*1000</f>
    </nc>
  </rcc>
  <rcc rId="6954" sId="1">
    <oc r="W135">
      <f>U135+V135</f>
    </oc>
    <nc r="W135">
      <f>U135+V135</f>
    </nc>
  </rcc>
  <rcc rId="6955" sId="1">
    <oc r="T136">
      <f>P136/(12*D136)*1000</f>
    </oc>
    <nc r="T136">
      <f>P136/(12*D136)*1000</f>
    </nc>
  </rcc>
  <rcc rId="6956" sId="1">
    <oc r="U136">
      <f>H136/(12*D136)*1000</f>
    </oc>
    <nc r="U136">
      <f>H136/(12*D136)*1000</f>
    </nc>
  </rcc>
  <rcc rId="6957" sId="1">
    <oc r="V136">
      <f>I136/(12*D136)*1000</f>
    </oc>
    <nc r="V136">
      <f>I136/(12*D136)*1000</f>
    </nc>
  </rcc>
  <rcc rId="6958" sId="1">
    <oc r="W136">
      <f>U136+V136</f>
    </oc>
    <nc r="W136">
      <f>U136+V136</f>
    </nc>
  </rcc>
  <rcc rId="6959" sId="1">
    <oc r="T137">
      <f>P137/(12*D137)*1000</f>
    </oc>
    <nc r="T137">
      <f>P137/(12*D137)*1000</f>
    </nc>
  </rcc>
  <rcc rId="6960" sId="1">
    <oc r="U137">
      <f>H137/(12*D137)*1000</f>
    </oc>
    <nc r="U137">
      <f>H137/(12*D137)*1000</f>
    </nc>
  </rcc>
  <rcc rId="6961" sId="1">
    <oc r="V137">
      <f>I137/(12*D137)*1000</f>
    </oc>
    <nc r="V137">
      <f>I137/(12*D137)*1000</f>
    </nc>
  </rcc>
  <rcc rId="6962" sId="1">
    <oc r="W137">
      <f>U137+V137</f>
    </oc>
    <nc r="W137">
      <f>U137+V137</f>
    </nc>
  </rcc>
  <rcc rId="6963" sId="1">
    <oc r="T138">
      <f>P138/(12*D138)*1000</f>
    </oc>
    <nc r="T138">
      <f>P138/(12*D138)*1000</f>
    </nc>
  </rcc>
  <rcc rId="6964" sId="1">
    <oc r="U138">
      <f>H138/(12*D138)*1000</f>
    </oc>
    <nc r="U138">
      <f>H138/(12*D138)*1000</f>
    </nc>
  </rcc>
  <rcc rId="6965" sId="1">
    <oc r="V138">
      <f>I138/(12*D138)*1000</f>
    </oc>
    <nc r="V138">
      <f>I138/(12*D138)*1000</f>
    </nc>
  </rcc>
  <rcc rId="6966" sId="1">
    <oc r="W138">
      <f>U138+V138</f>
    </oc>
    <nc r="W138">
      <f>U138+V138</f>
    </nc>
  </rcc>
  <rcc rId="6967" sId="1">
    <oc r="T139">
      <f>P139/(12*D139)*1000</f>
    </oc>
    <nc r="T139">
      <f>P139/(12*D139)*1000</f>
    </nc>
  </rcc>
  <rcc rId="6968" sId="1">
    <oc r="U139">
      <f>H139/(12*D139)*1000</f>
    </oc>
    <nc r="U139">
      <f>H139/(12*D139)*1000</f>
    </nc>
  </rcc>
  <rcc rId="6969" sId="1">
    <oc r="V139">
      <f>I139/(12*D139)*1000</f>
    </oc>
    <nc r="V139">
      <f>I139/(12*D139)*1000</f>
    </nc>
  </rcc>
  <rcc rId="6970" sId="1">
    <oc r="W139">
      <f>U139+V139</f>
    </oc>
    <nc r="W139">
      <f>U139+V139</f>
    </nc>
  </rcc>
  <rcc rId="6971" sId="1">
    <oc r="T140">
      <f>P140/(12*D140)*1000</f>
    </oc>
    <nc r="T140">
      <f>P140/(12*D140)*1000</f>
    </nc>
  </rcc>
  <rcc rId="6972" sId="1">
    <oc r="U140">
      <f>H140/(12*D140)*1000</f>
    </oc>
    <nc r="U140">
      <f>H140/(12*D140)*1000</f>
    </nc>
  </rcc>
  <rcc rId="6973" sId="1">
    <oc r="V140">
      <f>I140/(12*D140)*1000</f>
    </oc>
    <nc r="V140">
      <f>I140/(12*D140)*1000</f>
    </nc>
  </rcc>
  <rcc rId="6974" sId="1">
    <oc r="W140">
      <f>U140+V140</f>
    </oc>
    <nc r="W140">
      <f>U140+V140</f>
    </nc>
  </rcc>
  <rcc rId="6975" sId="1">
    <oc r="T141">
      <f>P141/(12*D141)*1000</f>
    </oc>
    <nc r="T141">
      <f>P141/(12*D141)*1000</f>
    </nc>
  </rcc>
  <rcc rId="6976" sId="1">
    <oc r="U141">
      <f>H141/(12*D141)*1000</f>
    </oc>
    <nc r="U141">
      <f>H141/(12*D141)*1000</f>
    </nc>
  </rcc>
  <rcc rId="6977" sId="1">
    <oc r="V141">
      <f>I141/(12*D141)*1000</f>
    </oc>
    <nc r="V141">
      <f>I141/(12*D141)*1000</f>
    </nc>
  </rcc>
  <rcc rId="6978" sId="1">
    <oc r="W141">
      <f>U141+V141</f>
    </oc>
    <nc r="W141">
      <f>U141+V141</f>
    </nc>
  </rcc>
  <rcc rId="6979" sId="1">
    <oc r="T142">
      <f>P142/(12*D142)*1000</f>
    </oc>
    <nc r="T142">
      <f>P142/(12*D142)*1000</f>
    </nc>
  </rcc>
  <rcc rId="6980" sId="1">
    <oc r="U142">
      <f>H142/(12*D142)*1000</f>
    </oc>
    <nc r="U142">
      <f>H142/(12*D142)*1000</f>
    </nc>
  </rcc>
  <rcc rId="6981" sId="1">
    <oc r="V142">
      <f>I142/(12*D142)*1000</f>
    </oc>
    <nc r="V142">
      <f>I142/(12*D142)*1000</f>
    </nc>
  </rcc>
  <rcc rId="6982" sId="1">
    <oc r="W142">
      <f>U142+V142</f>
    </oc>
    <nc r="W142">
      <f>U142+V142</f>
    </nc>
  </rcc>
  <rcc rId="6983" sId="1">
    <oc r="T143">
      <f>P143/(12*D143)*1000</f>
    </oc>
    <nc r="T143">
      <f>P143/(12*D143)*1000</f>
    </nc>
  </rcc>
  <rcc rId="6984" sId="1">
    <oc r="U143">
      <f>H143/(12*D143)*1000</f>
    </oc>
    <nc r="U143">
      <f>H143/(12*D143)*1000</f>
    </nc>
  </rcc>
  <rcc rId="6985" sId="1">
    <oc r="V143">
      <f>I143/(12*D143)*1000</f>
    </oc>
    <nc r="V143">
      <f>I143/(12*D143)*1000</f>
    </nc>
  </rcc>
  <rcc rId="6986" sId="1">
    <oc r="W143">
      <f>U143+V143</f>
    </oc>
    <nc r="W143">
      <f>U143+V143</f>
    </nc>
  </rcc>
  <rcc rId="6987" sId="1">
    <oc r="T144">
      <f>P144/(12*D144)*1000</f>
    </oc>
    <nc r="T144">
      <f>P144/(12*D144)*1000</f>
    </nc>
  </rcc>
  <rcc rId="6988" sId="1">
    <oc r="U144">
      <f>H144/(12*D144)*1000</f>
    </oc>
    <nc r="U144">
      <f>H144/(12*D144)*1000</f>
    </nc>
  </rcc>
  <rcc rId="6989" sId="1">
    <oc r="V144">
      <f>I144/(12*D144)*1000</f>
    </oc>
    <nc r="V144">
      <f>I144/(12*D144)*1000</f>
    </nc>
  </rcc>
  <rcc rId="6990" sId="1">
    <oc r="W144">
      <f>U144+V144</f>
    </oc>
    <nc r="W144">
      <f>U144+V144</f>
    </nc>
  </rcc>
  <rcc rId="6991" sId="1">
    <oc r="T145">
      <f>P145/(12*D145)*1000</f>
    </oc>
    <nc r="T145">
      <f>P145/(12*D145)*1000</f>
    </nc>
  </rcc>
  <rcc rId="6992" sId="1">
    <oc r="U145">
      <f>H145/(12*D145)*1000</f>
    </oc>
    <nc r="U145">
      <f>H145/(12*D145)*1000</f>
    </nc>
  </rcc>
  <rcc rId="6993" sId="1">
    <oc r="V145">
      <f>I145/(12*D145)*1000</f>
    </oc>
    <nc r="V145">
      <f>I145/(12*D145)*1000</f>
    </nc>
  </rcc>
  <rcc rId="6994" sId="1">
    <oc r="W145">
      <f>U145+V145</f>
    </oc>
    <nc r="W145">
      <f>U145+V145</f>
    </nc>
  </rcc>
  <rcc rId="6995" sId="1">
    <oc r="T146">
      <f>P146/(12*D146)*1000</f>
    </oc>
    <nc r="T146">
      <f>P146/(12*D146)*1000</f>
    </nc>
  </rcc>
  <rcc rId="6996" sId="1">
    <oc r="U146">
      <f>H146/(12*D146)*1000</f>
    </oc>
    <nc r="U146">
      <f>H146/(12*D146)*1000</f>
    </nc>
  </rcc>
  <rcc rId="6997" sId="1">
    <oc r="V146">
      <f>I146/(12*D146)*1000</f>
    </oc>
    <nc r="V146">
      <f>I146/(12*D146)*1000</f>
    </nc>
  </rcc>
  <rcc rId="6998" sId="1">
    <oc r="W146">
      <f>U146+V146</f>
    </oc>
    <nc r="W146">
      <f>U146+V146</f>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99" sId="1">
    <oc r="Y3" t="inlineStr">
      <is>
        <t>oč. pr.př.p. zam. 22 vč. podp op</t>
      </is>
    </oc>
    <nc r="Y3" t="inlineStr">
      <is>
        <t>oč. pr.př.p. zam. 22 vč. Podp Op</t>
      </is>
    </nc>
  </rcc>
  <rcc rId="7000" sId="1">
    <oc r="Z5">
      <f>T5*1.09</f>
    </oc>
    <nc r="Z5">
      <f>T5*1.016</f>
    </nc>
  </rcc>
  <rcc rId="7001" sId="1">
    <oc r="Z6">
      <f>T6*1.04</f>
    </oc>
    <nc r="Z6">
      <f>T6*1</f>
    </nc>
  </rcc>
  <rcc rId="7002" sId="1">
    <oc r="Z7">
      <f>T7*1.09</f>
    </oc>
    <nc r="Z7">
      <f>T7*1.016</f>
    </nc>
  </rcc>
  <rcc rId="7003" sId="1">
    <oc r="Z9">
      <f>T9*1.09</f>
    </oc>
    <nc r="Z9">
      <f>T9*1.016</f>
    </nc>
  </rcc>
  <rcc rId="7004" sId="1">
    <oc r="Z11">
      <f>T11*1.09</f>
    </oc>
    <nc r="Z11">
      <f>T11*1.016</f>
    </nc>
  </rcc>
  <rcc rId="7005" sId="1">
    <oc r="Z13">
      <f>T13*1.09</f>
    </oc>
    <nc r="Z13">
      <f>T13*1.016</f>
    </nc>
  </rcc>
  <rcc rId="7006" sId="1">
    <oc r="Z15">
      <f>T15*1.09</f>
    </oc>
    <nc r="Z15">
      <f>T15*1.016</f>
    </nc>
  </rcc>
  <rcc rId="7007" sId="1">
    <oc r="Z17">
      <f>T17*1.09</f>
    </oc>
    <nc r="Z17">
      <f>T17*1.016</f>
    </nc>
  </rcc>
  <rcc rId="7008" sId="1">
    <oc r="Z19">
      <f>T19*1.09</f>
    </oc>
    <nc r="Z19">
      <f>T19*1.016</f>
    </nc>
  </rcc>
  <rcc rId="7009" sId="1">
    <oc r="Z21">
      <f>T21*1.09</f>
    </oc>
    <nc r="Z21">
      <f>T21*1.016</f>
    </nc>
  </rcc>
  <rcc rId="7010" sId="1">
    <oc r="Z23">
      <f>T23*1.09</f>
    </oc>
    <nc r="Z23">
      <f>T23*1.016</f>
    </nc>
  </rcc>
  <rcc rId="7011" sId="1">
    <oc r="Z25">
      <f>T25*1.09</f>
    </oc>
    <nc r="Z25">
      <f>T25*1.016</f>
    </nc>
  </rcc>
  <rcc rId="7012" sId="1">
    <oc r="Z27">
      <f>T27*1.09</f>
    </oc>
    <nc r="Z27">
      <f>T27*1.016</f>
    </nc>
  </rcc>
  <rcc rId="7013" sId="1">
    <oc r="Z29">
      <f>T29*1.09</f>
    </oc>
    <nc r="Z29">
      <f>T29*1.016</f>
    </nc>
  </rcc>
  <rcc rId="7014" sId="1">
    <oc r="Z31">
      <f>T31*1.09</f>
    </oc>
    <nc r="Z31">
      <f>T31*1.016</f>
    </nc>
  </rcc>
  <rcc rId="7015" sId="1">
    <oc r="Z33">
      <f>T33*1.09</f>
    </oc>
    <nc r="Z33">
      <f>T33*1.016</f>
    </nc>
  </rcc>
  <rcc rId="7016" sId="1">
    <oc r="Z35">
      <f>T35*1.09</f>
    </oc>
    <nc r="Z35">
      <f>T35*1.016</f>
    </nc>
  </rcc>
  <rcc rId="7017" sId="1">
    <oc r="Z37">
      <f>T37*1.09</f>
    </oc>
    <nc r="Z37">
      <f>T37*1.016</f>
    </nc>
  </rcc>
  <rcc rId="7018" sId="1">
    <oc r="Z39">
      <f>T39*1.09</f>
    </oc>
    <nc r="Z39">
      <f>T39*1.016</f>
    </nc>
  </rcc>
  <rcc rId="7019" sId="1">
    <oc r="Z41">
      <f>T41*1.09</f>
    </oc>
    <nc r="Z41">
      <f>T41*1.016</f>
    </nc>
  </rcc>
  <rcc rId="7020" sId="1">
    <oc r="Z43">
      <f>T43*1.09</f>
    </oc>
    <nc r="Z43">
      <f>T43*1.016</f>
    </nc>
  </rcc>
  <rcc rId="7021" sId="1">
    <oc r="Z45">
      <f>T45*1.09</f>
    </oc>
    <nc r="Z45">
      <f>T45*1.016</f>
    </nc>
  </rcc>
  <rcc rId="7022" sId="1">
    <oc r="Z47">
      <f>T47*1.09</f>
    </oc>
    <nc r="Z47">
      <f>T47*1.016</f>
    </nc>
  </rcc>
  <rcc rId="7023" sId="1">
    <oc r="Z49">
      <f>T49*1.09</f>
    </oc>
    <nc r="Z49">
      <f>T49*1.016</f>
    </nc>
  </rcc>
  <rcc rId="7024" sId="1">
    <oc r="Z51">
      <f>T51*1.09</f>
    </oc>
    <nc r="Z51">
      <f>T51*1.016</f>
    </nc>
  </rcc>
  <rcc rId="7025" sId="1">
    <oc r="Z53">
      <f>T53*1.09</f>
    </oc>
    <nc r="Z53">
      <f>T53*1.016</f>
    </nc>
  </rcc>
  <rcc rId="7026" sId="1">
    <oc r="Z55">
      <f>T55*1.09</f>
    </oc>
    <nc r="Z55">
      <f>T55*1.016</f>
    </nc>
  </rcc>
  <rcc rId="7027" sId="1">
    <oc r="Z57">
      <f>T57*1.09</f>
    </oc>
    <nc r="Z57">
      <f>T57*1.016</f>
    </nc>
  </rcc>
  <rcc rId="7028" sId="1">
    <oc r="Z59">
      <f>T59*1.09</f>
    </oc>
    <nc r="Z59">
      <f>T59*1.016</f>
    </nc>
  </rcc>
  <rcc rId="7029" sId="1">
    <oc r="Z61">
      <f>T61*1.09</f>
    </oc>
    <nc r="Z61">
      <f>T61*1.016</f>
    </nc>
  </rcc>
  <rcc rId="7030" sId="1">
    <oc r="Z63">
      <f>T63*1.09</f>
    </oc>
    <nc r="Z63">
      <f>T63*1.016</f>
    </nc>
  </rcc>
  <rcc rId="7031" sId="1">
    <oc r="Z65">
      <f>T65*1.09</f>
    </oc>
    <nc r="Z65">
      <f>T65*1.016</f>
    </nc>
  </rcc>
  <rcc rId="7032" sId="1">
    <oc r="Z67">
      <f>T67*1.09</f>
    </oc>
    <nc r="Z67">
      <f>T67*1.016</f>
    </nc>
  </rcc>
  <rcc rId="7033" sId="1">
    <oc r="Z69">
      <f>T69*1.09</f>
    </oc>
    <nc r="Z69">
      <f>T69*1.016</f>
    </nc>
  </rcc>
  <rcc rId="7034" sId="1">
    <oc r="Z71">
      <f>T71*1.09</f>
    </oc>
    <nc r="Z71">
      <f>T71*1.016</f>
    </nc>
  </rcc>
  <rcc rId="7035" sId="1">
    <oc r="Z73">
      <f>T73*1.09</f>
    </oc>
    <nc r="Z73">
      <f>T73*1.016</f>
    </nc>
  </rcc>
  <rcc rId="7036" sId="1">
    <oc r="Z75">
      <f>T75*1.09</f>
    </oc>
    <nc r="Z75">
      <f>T75*1.016</f>
    </nc>
  </rcc>
  <rcc rId="7037" sId="1">
    <oc r="Z77">
      <f>T77*1.09</f>
    </oc>
    <nc r="Z77">
      <f>T77*1.016</f>
    </nc>
  </rcc>
  <rcc rId="7038" sId="1">
    <oc r="Z79">
      <f>T79*1.09</f>
    </oc>
    <nc r="Z79">
      <f>T79*1.016</f>
    </nc>
  </rcc>
  <rcc rId="7039" sId="1">
    <oc r="Z81">
      <f>T81*1.09</f>
    </oc>
    <nc r="Z81">
      <f>T81*1.016</f>
    </nc>
  </rcc>
  <rcc rId="7040" sId="1">
    <oc r="Z83">
      <f>T83*1.09</f>
    </oc>
    <nc r="Z83">
      <f>T83*1.016</f>
    </nc>
  </rcc>
  <rcc rId="7041" sId="1">
    <oc r="Z85">
      <f>T85*1.09</f>
    </oc>
    <nc r="Z85">
      <f>T85*1.016</f>
    </nc>
  </rcc>
  <rcc rId="7042" sId="1">
    <oc r="Z87">
      <f>T87*1.09</f>
    </oc>
    <nc r="Z87">
      <f>T87*1.016</f>
    </nc>
  </rcc>
  <rcc rId="7043" sId="1">
    <oc r="Z89">
      <f>T89*1.09</f>
    </oc>
    <nc r="Z89">
      <f>T89*1.016</f>
    </nc>
  </rcc>
  <rcc rId="7044" sId="1">
    <oc r="Z91">
      <f>T91*1.09</f>
    </oc>
    <nc r="Z91">
      <f>T91*1.016</f>
    </nc>
  </rcc>
  <rcc rId="7045" sId="1">
    <oc r="Z93">
      <f>T93*1.09</f>
    </oc>
    <nc r="Z93">
      <f>T93*1.016</f>
    </nc>
  </rcc>
  <rcc rId="7046" sId="1">
    <oc r="Z95">
      <f>T95*1.09</f>
    </oc>
    <nc r="Z95">
      <f>T95*1.016</f>
    </nc>
  </rcc>
  <rcc rId="7047" sId="1">
    <oc r="Z97">
      <f>T97*1.09</f>
    </oc>
    <nc r="Z97">
      <f>T97*1.016</f>
    </nc>
  </rcc>
  <rcc rId="7048" sId="1">
    <oc r="Z99">
      <f>T99*1.09</f>
    </oc>
    <nc r="Z99">
      <f>T99*1.016</f>
    </nc>
  </rcc>
  <rcc rId="7049" sId="1">
    <oc r="Z101">
      <f>T101*1.09</f>
    </oc>
    <nc r="Z101">
      <f>T101*1.016</f>
    </nc>
  </rcc>
  <rcc rId="7050" sId="1">
    <oc r="Z103">
      <f>T103*1.09</f>
    </oc>
    <nc r="Z103">
      <f>T103*1.016</f>
    </nc>
  </rcc>
  <rcc rId="7051" sId="1">
    <oc r="Z105">
      <f>T105*1.09</f>
    </oc>
    <nc r="Z105">
      <f>T105*1.016</f>
    </nc>
  </rcc>
  <rcc rId="7052" sId="1">
    <oc r="Z107">
      <f>T107*1.09</f>
    </oc>
    <nc r="Z107">
      <f>T107*1.016</f>
    </nc>
  </rcc>
  <rcc rId="7053" sId="1">
    <oc r="Z109">
      <f>T109*1.09</f>
    </oc>
    <nc r="Z109">
      <f>T109*1.016</f>
    </nc>
  </rcc>
  <rcc rId="7054" sId="1">
    <oc r="Z111">
      <f>T111*1.09</f>
    </oc>
    <nc r="Z111">
      <f>T111*1.016</f>
    </nc>
  </rcc>
  <rcc rId="7055" sId="1">
    <oc r="Z113">
      <f>T113*1.09</f>
    </oc>
    <nc r="Z113">
      <f>T113*1.016</f>
    </nc>
  </rcc>
  <rcc rId="7056" sId="1">
    <oc r="Z115">
      <f>T115*1.09</f>
    </oc>
    <nc r="Z115">
      <f>T115*1.016</f>
    </nc>
  </rcc>
  <rcc rId="7057" sId="1">
    <oc r="Z117">
      <f>T117*1.09</f>
    </oc>
    <nc r="Z117">
      <f>T117*1.016</f>
    </nc>
  </rcc>
  <rcc rId="7058" sId="1">
    <oc r="Z119">
      <f>T119*1.09</f>
    </oc>
    <nc r="Z119">
      <f>T119*1.016</f>
    </nc>
  </rcc>
  <rcc rId="7059" sId="1">
    <oc r="Z121">
      <f>T121*1.09</f>
    </oc>
    <nc r="Z121">
      <f>T121*1.016</f>
    </nc>
  </rcc>
  <rcc rId="7060" sId="1">
    <oc r="Z123">
      <f>T123*1.09</f>
    </oc>
    <nc r="Z123">
      <f>T123*1.016</f>
    </nc>
  </rcc>
  <rcc rId="7061" sId="1">
    <oc r="Z125">
      <f>T125*1.09</f>
    </oc>
    <nc r="Z125">
      <f>T125*1.016</f>
    </nc>
  </rcc>
  <rcc rId="7062" sId="1">
    <oc r="Z127">
      <f>T127*1.09</f>
    </oc>
    <nc r="Z127">
      <f>T127*1.016</f>
    </nc>
  </rcc>
  <rcc rId="7063" sId="1">
    <oc r="Z129">
      <f>T129*1.09</f>
    </oc>
    <nc r="Z129">
      <f>T129*1.016</f>
    </nc>
  </rcc>
  <rcc rId="7064" sId="1">
    <oc r="Z131">
      <f>T131*1.09</f>
    </oc>
    <nc r="Z131">
      <f>T131*1.016</f>
    </nc>
  </rcc>
  <rcc rId="7065" sId="1">
    <oc r="Z133">
      <f>T133*1.09</f>
    </oc>
    <nc r="Z133">
      <f>T133*1.016</f>
    </nc>
  </rcc>
  <rcc rId="7066" sId="1">
    <oc r="Z135">
      <f>T135*1.09</f>
    </oc>
    <nc r="Z135">
      <f>T135*1.016</f>
    </nc>
  </rcc>
  <rcc rId="7067" sId="1">
    <oc r="Z137">
      <f>T137*1.09</f>
    </oc>
    <nc r="Z137">
      <f>T137*1.016</f>
    </nc>
  </rcc>
  <rcc rId="7068" sId="1">
    <oc r="Z139">
      <f>T139*1.09</f>
    </oc>
    <nc r="Z139">
      <f>T139*1.016</f>
    </nc>
  </rcc>
  <rcc rId="7069" sId="1">
    <oc r="Z141">
      <f>T141*1.09</f>
    </oc>
    <nc r="Z141">
      <f>T141*1.016</f>
    </nc>
  </rcc>
  <rcc rId="7070" sId="1">
    <oc r="Z143">
      <f>T143*1.09</f>
    </oc>
    <nc r="Z143">
      <f>T143*1.016</f>
    </nc>
  </rcc>
  <rcc rId="7071" sId="1">
    <oc r="Z145">
      <f>T145*1.09</f>
    </oc>
    <nc r="Z145">
      <f>T145*1.016</f>
    </nc>
  </rcc>
  <rcc rId="7072" sId="1">
    <oc r="Z8">
      <f>T8*1.04</f>
    </oc>
    <nc r="Z8">
      <f>T8*1</f>
    </nc>
  </rcc>
  <rcc rId="7073" sId="1">
    <oc r="Z10">
      <f>T10*1.04</f>
    </oc>
    <nc r="Z10">
      <f>T10*1</f>
    </nc>
  </rcc>
  <rcc rId="7074" sId="1">
    <oc r="Z12">
      <f>T12*1.04</f>
    </oc>
    <nc r="Z12">
      <f>T12*1</f>
    </nc>
  </rcc>
  <rcc rId="7075" sId="1">
    <oc r="Z14">
      <f>T14*1.04</f>
    </oc>
    <nc r="Z14">
      <f>T14*1</f>
    </nc>
  </rcc>
  <rcc rId="7076" sId="1">
    <oc r="Z16">
      <f>T16*1.04</f>
    </oc>
    <nc r="Z16">
      <f>T16*1</f>
    </nc>
  </rcc>
  <rcc rId="7077" sId="1">
    <oc r="Z18">
      <f>T18*1.04</f>
    </oc>
    <nc r="Z18">
      <f>T18*1</f>
    </nc>
  </rcc>
  <rcc rId="7078" sId="1">
    <oc r="Z20">
      <f>T20*1.04</f>
    </oc>
    <nc r="Z20">
      <f>T20*1</f>
    </nc>
  </rcc>
  <rcc rId="7079" sId="1">
    <oc r="Z22">
      <f>T22*1.04</f>
    </oc>
    <nc r="Z22">
      <f>T22*1</f>
    </nc>
  </rcc>
  <rcc rId="7080" sId="1">
    <oc r="Z24">
      <f>T24*1.04</f>
    </oc>
    <nc r="Z24">
      <f>T24*1</f>
    </nc>
  </rcc>
  <rcc rId="7081" sId="1">
    <oc r="Z26">
      <f>T26*1.04</f>
    </oc>
    <nc r="Z26">
      <f>T26*1</f>
    </nc>
  </rcc>
  <rcc rId="7082" sId="1">
    <oc r="Z28">
      <f>T28*1.04</f>
    </oc>
    <nc r="Z28">
      <f>T28*1</f>
    </nc>
  </rcc>
  <rcc rId="7083" sId="1">
    <oc r="Z30">
      <f>T30*1.04</f>
    </oc>
    <nc r="Z30">
      <f>T30*1</f>
    </nc>
  </rcc>
  <rcc rId="7084" sId="1">
    <oc r="Z32">
      <f>T32*1.04</f>
    </oc>
    <nc r="Z32">
      <f>T32*1</f>
    </nc>
  </rcc>
  <rcc rId="7085" sId="1">
    <oc r="Z34">
      <f>T34*1.04</f>
    </oc>
    <nc r="Z34">
      <f>T34*1</f>
    </nc>
  </rcc>
  <rcc rId="7086" sId="1">
    <oc r="Z36">
      <f>T36*1.04</f>
    </oc>
    <nc r="Z36">
      <f>T36*1</f>
    </nc>
  </rcc>
  <rcc rId="7087" sId="1">
    <oc r="Z38">
      <f>T38*1.04</f>
    </oc>
    <nc r="Z38">
      <f>T38*1</f>
    </nc>
  </rcc>
  <rcc rId="7088" sId="1">
    <oc r="Z40">
      <f>T40*1.04</f>
    </oc>
    <nc r="Z40">
      <f>T40*1</f>
    </nc>
  </rcc>
  <rcc rId="7089" sId="1">
    <oc r="Z42">
      <f>T42*1.04</f>
    </oc>
    <nc r="Z42">
      <f>T42*1</f>
    </nc>
  </rcc>
  <rcc rId="7090" sId="1">
    <oc r="Z44">
      <f>T44*1.04</f>
    </oc>
    <nc r="Z44">
      <f>T44*1</f>
    </nc>
  </rcc>
  <rcc rId="7091" sId="1">
    <oc r="Z46">
      <f>T46*1.04</f>
    </oc>
    <nc r="Z46">
      <f>T46*1</f>
    </nc>
  </rcc>
  <rcc rId="7092" sId="1">
    <oc r="Z48">
      <f>T48*1.04</f>
    </oc>
    <nc r="Z48">
      <f>T48*1</f>
    </nc>
  </rcc>
  <rcc rId="7093" sId="1">
    <oc r="Z50">
      <f>T50*1.04</f>
    </oc>
    <nc r="Z50">
      <f>T50*1</f>
    </nc>
  </rcc>
  <rcc rId="7094" sId="1">
    <oc r="Z52">
      <f>T52*1.04</f>
    </oc>
    <nc r="Z52">
      <f>T52*1</f>
    </nc>
  </rcc>
  <rcc rId="7095" sId="1">
    <oc r="Z54">
      <f>T54*1.04</f>
    </oc>
    <nc r="Z54">
      <f>T54*1</f>
    </nc>
  </rcc>
  <rcc rId="7096" sId="1">
    <oc r="Z56">
      <f>T56*1.04</f>
    </oc>
    <nc r="Z56">
      <f>T56*1</f>
    </nc>
  </rcc>
  <rcc rId="7097" sId="1">
    <oc r="Z58">
      <f>T58*1.04</f>
    </oc>
    <nc r="Z58">
      <f>T58*1</f>
    </nc>
  </rcc>
  <rcc rId="7098" sId="1">
    <oc r="Z60">
      <f>T60*1.04</f>
    </oc>
    <nc r="Z60">
      <f>T60*1</f>
    </nc>
  </rcc>
  <rcc rId="7099" sId="1">
    <oc r="Z62">
      <f>T62*1.04</f>
    </oc>
    <nc r="Z62">
      <f>T62*1</f>
    </nc>
  </rcc>
  <rcc rId="7100" sId="1">
    <oc r="Z64">
      <f>T64*1.04</f>
    </oc>
    <nc r="Z64">
      <f>T64*1</f>
    </nc>
  </rcc>
  <rcc rId="7101" sId="1">
    <oc r="Z66">
      <f>T66*1.04</f>
    </oc>
    <nc r="Z66">
      <f>T66*1</f>
    </nc>
  </rcc>
  <rcc rId="7102" sId="1">
    <oc r="Z68">
      <f>T68*1.04</f>
    </oc>
    <nc r="Z68">
      <f>T68*1</f>
    </nc>
  </rcc>
  <rcc rId="7103" sId="1">
    <oc r="Z70">
      <f>T70*1.04</f>
    </oc>
    <nc r="Z70">
      <f>T70*1</f>
    </nc>
  </rcc>
  <rcc rId="7104" sId="1">
    <oc r="Z72">
      <f>T72*1.04</f>
    </oc>
    <nc r="Z72">
      <f>T72*1</f>
    </nc>
  </rcc>
  <rcc rId="7105" sId="1">
    <oc r="Z74">
      <f>T74*1.04</f>
    </oc>
    <nc r="Z74">
      <f>T74*1</f>
    </nc>
  </rcc>
  <rcc rId="7106" sId="1">
    <oc r="Z76">
      <f>T76*1.04</f>
    </oc>
    <nc r="Z76">
      <f>T76*1</f>
    </nc>
  </rcc>
  <rcc rId="7107" sId="1">
    <oc r="Z78">
      <f>T78*1.04</f>
    </oc>
    <nc r="Z78">
      <f>T78*1</f>
    </nc>
  </rcc>
  <rcc rId="7108" sId="1">
    <oc r="Z80">
      <f>T80*1.04</f>
    </oc>
    <nc r="Z80">
      <f>T80*1</f>
    </nc>
  </rcc>
  <rcc rId="7109" sId="1">
    <oc r="Z82">
      <f>T82*1.04</f>
    </oc>
    <nc r="Z82">
      <f>T82*1</f>
    </nc>
  </rcc>
  <rcc rId="7110" sId="1">
    <oc r="Z84">
      <f>T84*1.04</f>
    </oc>
    <nc r="Z84">
      <f>T84*1</f>
    </nc>
  </rcc>
  <rcc rId="7111" sId="1">
    <oc r="Z86">
      <f>T86*1.04</f>
    </oc>
    <nc r="Z86">
      <f>T86*1</f>
    </nc>
  </rcc>
  <rcc rId="7112" sId="1">
    <oc r="Z88">
      <f>T88*1.04</f>
    </oc>
    <nc r="Z88">
      <f>T88*1</f>
    </nc>
  </rcc>
  <rcc rId="7113" sId="1">
    <oc r="Z90">
      <f>T90*1.04</f>
    </oc>
    <nc r="Z90">
      <f>T90*1</f>
    </nc>
  </rcc>
  <rcc rId="7114" sId="1">
    <oc r="Z92">
      <f>T92*1.04</f>
    </oc>
    <nc r="Z92">
      <f>T92*1</f>
    </nc>
  </rcc>
  <rcc rId="7115" sId="1">
    <oc r="Z94">
      <f>T94*1.04</f>
    </oc>
    <nc r="Z94">
      <f>T94*1</f>
    </nc>
  </rcc>
  <rcc rId="7116" sId="1">
    <oc r="Z96">
      <f>T96*1.04</f>
    </oc>
    <nc r="Z96">
      <f>T96*1</f>
    </nc>
  </rcc>
  <rcc rId="7117" sId="1">
    <oc r="Z98">
      <f>T98*1.04</f>
    </oc>
    <nc r="Z98">
      <f>T98*1</f>
    </nc>
  </rcc>
  <rcc rId="7118" sId="1">
    <oc r="Z100">
      <f>T100*1.04</f>
    </oc>
    <nc r="Z100">
      <f>T100*1</f>
    </nc>
  </rcc>
  <rcc rId="7119" sId="1">
    <oc r="Z102">
      <f>T102*1.04</f>
    </oc>
    <nc r="Z102">
      <f>T102*1</f>
    </nc>
  </rcc>
  <rcc rId="7120" sId="1">
    <oc r="Z104">
      <f>T104*1.04</f>
    </oc>
    <nc r="Z104">
      <f>T104*1</f>
    </nc>
  </rcc>
  <rcc rId="7121" sId="1">
    <oc r="Z106">
      <f>T106*1.04</f>
    </oc>
    <nc r="Z106">
      <f>T106*1</f>
    </nc>
  </rcc>
  <rcc rId="7122" sId="1">
    <oc r="Z108">
      <f>T108*1.04</f>
    </oc>
    <nc r="Z108">
      <f>T108*1</f>
    </nc>
  </rcc>
  <rcc rId="7123" sId="1">
    <oc r="Z110">
      <f>T110*1.04</f>
    </oc>
    <nc r="Z110">
      <f>T110*1</f>
    </nc>
  </rcc>
  <rcc rId="7124" sId="1">
    <oc r="Z112">
      <f>T112*1.04</f>
    </oc>
    <nc r="Z112">
      <f>T112*1</f>
    </nc>
  </rcc>
  <rcc rId="7125" sId="1">
    <oc r="Z114">
      <f>T114*1.04</f>
    </oc>
    <nc r="Z114">
      <f>T114*1</f>
    </nc>
  </rcc>
  <rcc rId="7126" sId="1">
    <oc r="Z116">
      <f>T116*1.04</f>
    </oc>
    <nc r="Z116">
      <f>T116*1</f>
    </nc>
  </rcc>
  <rcc rId="7127" sId="1">
    <oc r="Z118">
      <f>T118*1.04</f>
    </oc>
    <nc r="Z118">
      <f>T118*1</f>
    </nc>
  </rcc>
  <rcc rId="7128" sId="1">
    <oc r="Z120">
      <f>T120*1.04</f>
    </oc>
    <nc r="Z120">
      <f>T120*1</f>
    </nc>
  </rcc>
  <rcc rId="7129" sId="1">
    <oc r="Z122">
      <f>T122*1.04</f>
    </oc>
    <nc r="Z122">
      <f>T122*1</f>
    </nc>
  </rcc>
  <rcc rId="7130" sId="1">
    <oc r="Z124">
      <f>T124*1.04</f>
    </oc>
    <nc r="Z124">
      <f>T124*1</f>
    </nc>
  </rcc>
  <rcc rId="7131" sId="1">
    <oc r="Z126">
      <f>T126*1.04</f>
    </oc>
    <nc r="Z126">
      <f>T126*1</f>
    </nc>
  </rcc>
  <rcc rId="7132" sId="1">
    <oc r="Z128">
      <f>T128*1.04</f>
    </oc>
    <nc r="Z128">
      <f>T128*1</f>
    </nc>
  </rcc>
  <rcc rId="7133" sId="1">
    <oc r="Z130">
      <f>T130*1.04</f>
    </oc>
    <nc r="Z130">
      <f>T130*1</f>
    </nc>
  </rcc>
  <rcc rId="7134" sId="1">
    <oc r="Z132">
      <f>T132*1.04</f>
    </oc>
    <nc r="Z132">
      <f>T132*1</f>
    </nc>
  </rcc>
  <rcc rId="7135" sId="1">
    <oc r="Z134">
      <f>T134*1.04</f>
    </oc>
    <nc r="Z134">
      <f>T134*1</f>
    </nc>
  </rcc>
  <rcc rId="7136" sId="1">
    <oc r="Z136">
      <f>T136*1.04</f>
    </oc>
    <nc r="Z136">
      <f>T136*1</f>
    </nc>
  </rcc>
  <rcc rId="7137" sId="1">
    <oc r="Z138">
      <f>T138*1.04</f>
    </oc>
    <nc r="Z138">
      <f>T138*1</f>
    </nc>
  </rcc>
  <rcc rId="7138" sId="1">
    <oc r="Z140">
      <f>T140*1.04</f>
    </oc>
    <nc r="Z140">
      <f>T140*1</f>
    </nc>
  </rcc>
  <rcc rId="7139" sId="1">
    <oc r="Z142">
      <f>T142*1.04</f>
    </oc>
    <nc r="Z142">
      <f>T142*1</f>
    </nc>
  </rcc>
  <rcc rId="7140" sId="1">
    <oc r="Z144">
      <f>T144*1.04</f>
    </oc>
    <nc r="Z144">
      <f>T144*1</f>
    </nc>
  </rcc>
  <rcc rId="7141" sId="1">
    <oc r="Z146">
      <f>T146*1.04</f>
    </oc>
    <nc r="Z146">
      <f>T146*1</f>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42" sId="1">
    <oc r="AC4" t="inlineStr">
      <is>
        <t>přímé+tarify</t>
      </is>
    </oc>
    <nc r="AC4" t="inlineStr">
      <is>
        <t>pro skut. Úv.</t>
      </is>
    </nc>
  </rcc>
  <rcc rId="7143" sId="1">
    <oc r="S4" t="inlineStr">
      <is>
        <t>ESF+RP</t>
      </is>
    </oc>
    <nc r="S4" t="inlineStr">
      <is>
        <t>ESF+Progr</t>
      </is>
    </nc>
  </rcc>
  <rcc rId="7144" sId="1">
    <oc r="AB4" t="inlineStr">
      <is>
        <t>skut. 2014</t>
      </is>
    </oc>
    <nc r="AB4"/>
  </rcc>
  <rcc rId="7145" sId="1">
    <oc r="AF4" t="inlineStr">
      <is>
        <t>P6</t>
      </is>
    </oc>
    <nc r="AF4"/>
  </rcc>
  <rcc rId="7146" sId="1">
    <oc r="AG4" t="inlineStr">
      <is>
        <t>L6</t>
      </is>
    </oc>
    <nc r="AG4"/>
  </rcc>
  <rcc rId="7147" sId="1">
    <oc r="AH4" t="inlineStr">
      <is>
        <t>L8</t>
      </is>
    </oc>
    <nc r="AH4"/>
  </rcc>
  <rcc rId="7148" sId="1">
    <oc r="AI4" t="inlineStr">
      <is>
        <t>A9</t>
      </is>
    </oc>
    <nc r="AI4"/>
  </rcc>
  <rcc rId="7149" sId="1">
    <oc r="AK4" t="inlineStr">
      <is>
        <t>L10a</t>
      </is>
    </oc>
    <nc r="AK4"/>
  </rcc>
  <rcc rId="7150" sId="1">
    <oc r="AL4" t="inlineStr">
      <is>
        <t>L10b</t>
      </is>
    </oc>
    <nc r="AL4"/>
  </rcc>
  <rcc rId="7151" sId="1">
    <oc r="AN4" t="inlineStr">
      <is>
        <t>L11</t>
      </is>
    </oc>
    <nc r="AN4"/>
  </rcc>
  <rcc rId="7152" sId="1">
    <oc r="AO4" t="inlineStr">
      <is>
        <t>L12</t>
      </is>
    </oc>
    <nc r="AO4"/>
  </rcc>
  <rcc rId="7153" sId="1">
    <oc r="AQ4" t="inlineStr">
      <is>
        <t>L13</t>
      </is>
    </oc>
    <nc r="AQ4"/>
  </rcc>
  <rrc rId="7154" sId="2" ref="A1:A1048576" action="deleteCol">
    <rfmt sheetId="2" xfDxf="1" sqref="A1:A1048576" start="0" length="0"/>
    <rcc rId="0" sId="2" dxf="1">
      <nc r="A4" t="inlineStr">
        <is>
          <t>př. poč. zam. 2014 ze stát. r.</t>
        </is>
      </nc>
      <ndxf>
        <font>
          <sz val="9"/>
          <color auto="1"/>
          <name val="Times New Roman CE"/>
          <family val="1"/>
          <charset val="238"/>
          <scheme val="none"/>
        </font>
        <numFmt numFmtId="167" formatCode="#,##0.000"/>
        <fill>
          <patternFill patternType="solid">
            <bgColor indexed="47"/>
          </patternFill>
        </fill>
        <alignment horizontal="center" vertical="center" wrapText="1"/>
        <border outline="0">
          <left style="medium">
            <color indexed="64"/>
          </left>
          <right style="thin">
            <color indexed="64"/>
          </right>
          <top style="medium">
            <color indexed="64"/>
          </top>
          <bottom style="thin">
            <color indexed="64"/>
          </bottom>
        </border>
      </ndxf>
    </rcc>
    <rcc rId="0" sId="2" dxf="1">
      <nc r="A5" t="inlineStr">
        <is>
          <t>pl. tarify 
tis. Kč</t>
        </is>
      </nc>
      <ndxf>
        <font>
          <sz val="9"/>
          <color auto="1"/>
          <name val="Times New Roman CE"/>
          <family val="1"/>
          <charset val="238"/>
          <scheme val="none"/>
        </font>
        <numFmt numFmtId="167" formatCode="#,##0.000"/>
        <fill>
          <patternFill patternType="solid">
            <bgColor indexed="47"/>
          </patternFill>
        </fill>
        <alignment horizontal="center" vertical="center" wrapText="1"/>
        <border outline="0">
          <right style="thin">
            <color indexed="64"/>
          </right>
          <top style="medium">
            <color indexed="64"/>
          </top>
          <bottom style="thin">
            <color indexed="64"/>
          </bottom>
        </border>
      </ndxf>
    </rcc>
    <rcc rId="0" sId="2" dxf="1">
      <nc r="A6" t="inlineStr">
        <is>
          <t>náhrady  
tis. Kč</t>
        </is>
      </nc>
      <ndxf>
        <font>
          <sz val="9"/>
          <color auto="1"/>
          <name val="Times New Roman CE"/>
          <family val="1"/>
          <charset val="238"/>
          <scheme val="none"/>
        </font>
        <numFmt numFmtId="167" formatCode="#,##0.000"/>
        <fill>
          <patternFill patternType="solid">
            <bgColor indexed="47"/>
          </patternFill>
        </fill>
        <alignment horizontal="center" vertical="center" wrapText="1"/>
        <border outline="0">
          <right style="thin">
            <color indexed="64"/>
          </right>
          <top style="medium">
            <color indexed="64"/>
          </top>
          <bottom style="thin">
            <color indexed="64"/>
          </bottom>
        </border>
      </ndxf>
    </rcc>
    <rcc rId="0" sId="2" dxf="1">
      <nc r="A7" t="inlineStr">
        <is>
          <t>př. vedení
 tis. Kč</t>
        </is>
      </nc>
      <ndxf>
        <font>
          <sz val="9"/>
          <color auto="1"/>
          <name val="Times New Roman CE"/>
          <family val="1"/>
          <charset val="238"/>
          <scheme val="none"/>
        </font>
        <numFmt numFmtId="167" formatCode="#,##0.000"/>
        <fill>
          <patternFill patternType="solid">
            <bgColor indexed="47"/>
          </patternFill>
        </fill>
        <alignment horizontal="center" vertical="center" wrapText="1"/>
        <border outline="0">
          <right style="thin">
            <color indexed="64"/>
          </right>
          <top style="medium">
            <color indexed="64"/>
          </top>
          <bottom style="thin">
            <color indexed="64"/>
          </bottom>
        </border>
      </ndxf>
    </rcc>
    <rcc rId="0" sId="2" dxf="1">
      <nc r="A8" t="inlineStr">
        <is>
          <t>př. zvl.
  tis. Kč</t>
        </is>
      </nc>
      <ndxf>
        <font>
          <sz val="9"/>
          <color auto="1"/>
          <name val="Times New Roman CE"/>
          <family val="1"/>
          <charset val="238"/>
          <scheme val="none"/>
        </font>
        <numFmt numFmtId="167" formatCode="#,##0.000"/>
        <fill>
          <patternFill patternType="solid">
            <bgColor indexed="47"/>
          </patternFill>
        </fill>
        <alignment horizontal="center" vertical="center" wrapText="1"/>
        <border outline="0">
          <right style="thin">
            <color indexed="64"/>
          </right>
          <top style="medium">
            <color indexed="64"/>
          </top>
          <bottom style="thin">
            <color indexed="64"/>
          </bottom>
        </border>
      </ndxf>
    </rcc>
    <rcc rId="0" sId="2" dxf="1">
      <nc r="A9" t="inlineStr">
        <is>
          <t>přesp. hod. 
tis. Kč</t>
        </is>
      </nc>
      <ndxf>
        <font>
          <sz val="9"/>
          <color auto="1"/>
          <name val="Times New Roman CE"/>
          <family val="1"/>
          <charset val="238"/>
          <scheme val="none"/>
        </font>
        <numFmt numFmtId="167" formatCode="#,##0.000"/>
        <fill>
          <patternFill patternType="solid">
            <bgColor indexed="47"/>
          </patternFill>
        </fill>
        <alignment horizontal="center" vertical="center" wrapText="1"/>
        <border outline="0">
          <right style="thin">
            <color indexed="64"/>
          </right>
          <top style="medium">
            <color indexed="64"/>
          </top>
          <bottom style="thin">
            <color indexed="64"/>
          </bottom>
        </border>
      </ndxf>
    </rcc>
    <rcc rId="0" sId="2" dxf="1">
      <nc r="A10" t="inlineStr">
        <is>
          <t>přesčasy  tis. Kč</t>
        </is>
      </nc>
      <ndxf>
        <font>
          <sz val="9"/>
          <color auto="1"/>
          <name val="Times New Roman CE"/>
          <family val="1"/>
          <charset val="238"/>
          <scheme val="none"/>
        </font>
        <numFmt numFmtId="167" formatCode="#,##0.000"/>
        <fill>
          <patternFill patternType="solid">
            <bgColor indexed="47"/>
          </patternFill>
        </fill>
        <alignment horizontal="center" vertical="center" wrapText="1"/>
        <border outline="0">
          <right style="thin">
            <color indexed="64"/>
          </right>
          <top style="medium">
            <color indexed="64"/>
          </top>
          <bottom style="thin">
            <color indexed="64"/>
          </bottom>
        </border>
      </ndxf>
    </rcc>
    <rcc rId="0" sId="2" dxf="1">
      <nc r="A11" t="inlineStr">
        <is>
          <t>ost. přípl  tis. Kč</t>
        </is>
      </nc>
      <ndxf>
        <font>
          <sz val="9"/>
          <color auto="1"/>
          <name val="Times New Roman CE"/>
          <family val="1"/>
          <charset val="238"/>
          <scheme val="none"/>
        </font>
        <numFmt numFmtId="167" formatCode="#,##0.000"/>
        <fill>
          <patternFill patternType="solid">
            <bgColor indexed="47"/>
          </patternFill>
        </fill>
        <alignment horizontal="center" vertical="center" wrapText="1"/>
        <border outline="0">
          <right style="thin">
            <color indexed="64"/>
          </right>
          <top style="medium">
            <color indexed="64"/>
          </top>
          <bottom style="thin">
            <color indexed="64"/>
          </bottom>
        </border>
      </ndxf>
    </rcc>
    <rcc rId="0" sId="2" dxf="1">
      <nc r="A12" t="inlineStr">
        <is>
          <t>osob. př.  tis. Kč</t>
        </is>
      </nc>
      <ndxf>
        <font>
          <sz val="9"/>
          <color auto="1"/>
          <name val="Times New Roman CE"/>
          <family val="1"/>
          <charset val="238"/>
          <scheme val="none"/>
        </font>
        <numFmt numFmtId="167" formatCode="#,##0.000"/>
        <fill>
          <patternFill patternType="solid">
            <bgColor indexed="47"/>
          </patternFill>
        </fill>
        <alignment horizontal="center" vertical="center" wrapText="1"/>
        <border outline="0">
          <right style="thin">
            <color indexed="64"/>
          </right>
          <top style="medium">
            <color indexed="64"/>
          </top>
          <bottom style="thin">
            <color indexed="64"/>
          </bottom>
        </border>
      </ndxf>
    </rcc>
    <rcc rId="0" sId="2" dxf="1">
      <nc r="A13" t="inlineStr">
        <is>
          <t>odměny  tis. Kč</t>
        </is>
      </nc>
      <ndxf>
        <font>
          <sz val="9"/>
          <color auto="1"/>
          <name val="Times New Roman CE"/>
          <family val="1"/>
          <charset val="238"/>
          <scheme val="none"/>
        </font>
        <numFmt numFmtId="167" formatCode="#,##0.000"/>
        <fill>
          <patternFill patternType="solid">
            <bgColor indexed="47"/>
          </patternFill>
        </fill>
        <alignment horizontal="center" vertical="center" wrapText="1"/>
        <border outline="0">
          <right style="thin">
            <color indexed="64"/>
          </right>
          <top style="medium">
            <color indexed="64"/>
          </top>
          <bottom style="thin">
            <color indexed="64"/>
          </bottom>
        </border>
      </ndxf>
    </rcc>
    <rcc rId="0" sId="2" dxf="1">
      <nc r="A14" t="inlineStr">
        <is>
          <t>platy celkem 
r. 2014
tis.Kč</t>
        </is>
      </nc>
      <ndxf>
        <font>
          <sz val="8"/>
          <color auto="1"/>
          <name val="Times New Roman CE"/>
          <family val="1"/>
          <charset val="238"/>
          <scheme val="none"/>
        </font>
        <numFmt numFmtId="167" formatCode="#,##0.000"/>
        <alignment horizontal="center" vertical="top" wrapText="1"/>
        <border outline="0">
          <left style="thin">
            <color indexed="64"/>
          </left>
          <right style="medium">
            <color indexed="64"/>
          </right>
          <top style="medium">
            <color indexed="64"/>
          </top>
          <bottom style="thin">
            <color indexed="64"/>
          </bottom>
        </border>
      </ndxf>
    </rcc>
    <rcc rId="0" sId="2" dxf="1">
      <nc r="A15" t="inlineStr">
        <is>
          <t>platy celkem
P1-04
součet P+N</t>
        </is>
      </nc>
      <ndxf>
        <font>
          <sz val="8"/>
          <color auto="1"/>
          <name val="Times New Roman CE"/>
          <family val="1"/>
          <charset val="238"/>
          <scheme val="none"/>
        </font>
        <numFmt numFmtId="167" formatCode="#,##0.000"/>
        <fill>
          <patternFill patternType="solid">
            <bgColor theme="0"/>
          </patternFill>
        </fill>
        <alignment horizontal="center" vertical="top" wrapText="1"/>
        <border outline="0">
          <right style="medium">
            <color indexed="64"/>
          </right>
          <top style="medium">
            <color indexed="64"/>
          </top>
          <bottom style="thin">
            <color indexed="64"/>
          </bottom>
        </border>
      </ndxf>
    </rcc>
    <rcc rId="0" sId="2" dxf="1">
      <nc r="A16" t="inlineStr">
        <is>
          <t>rozp. platy 
přímé 14 
ÚZ 33353</t>
        </is>
      </nc>
      <ndxf>
        <font>
          <sz val="9"/>
          <color auto="1"/>
          <name val="Times New Roman CE"/>
          <family val="1"/>
          <charset val="238"/>
          <scheme val="none"/>
        </font>
        <numFmt numFmtId="167" formatCode="#,##0.000"/>
        <fill>
          <patternFill patternType="solid">
            <bgColor indexed="13"/>
          </patternFill>
        </fill>
        <alignment horizontal="center" vertical="top" wrapText="1"/>
        <border outline="0">
          <left style="medium">
            <color indexed="64"/>
          </left>
          <right style="thin">
            <color indexed="64"/>
          </right>
          <top style="medium">
            <color indexed="64"/>
          </top>
          <bottom style="thin">
            <color indexed="64"/>
          </bottom>
        </border>
      </ndxf>
    </rcc>
    <rcc rId="0" sId="2" dxf="1">
      <nc r="A17" t="inlineStr">
        <is>
          <t>rozdíl platy
P1-04-ÚZ33353</t>
        </is>
      </nc>
      <ndxf>
        <font>
          <sz val="9"/>
          <color auto="1"/>
          <name val="Times New Roman CE"/>
          <family val="1"/>
          <charset val="238"/>
          <scheme val="none"/>
        </font>
        <numFmt numFmtId="167" formatCode="#,##0.000"/>
        <fill>
          <patternFill patternType="solid">
            <bgColor theme="0"/>
          </patternFill>
        </fill>
        <alignment horizontal="center" vertical="top" wrapText="1"/>
        <border outline="0">
          <left style="thin">
            <color indexed="64"/>
          </left>
          <right style="medium">
            <color indexed="64"/>
          </right>
          <top style="medium">
            <color indexed="64"/>
          </top>
          <bottom style="thin">
            <color indexed="64"/>
          </bottom>
        </border>
      </ndxf>
    </rcc>
    <rcc rId="0" sId="2" dxf="1">
      <nc r="A18" t="inlineStr">
        <is>
          <t>prům. měs. plat 2014</t>
        </is>
      </nc>
      <ndxf>
        <font>
          <sz val="9"/>
          <color auto="1"/>
          <name val="Times New Roman CE"/>
          <family val="1"/>
          <charset val="238"/>
          <scheme val="none"/>
        </font>
        <alignment horizontal="center" vertical="top" wrapText="1"/>
        <border outline="0">
          <right style="thin">
            <color indexed="64"/>
          </right>
          <top style="thin">
            <color indexed="64"/>
          </top>
          <bottom style="thin">
            <color indexed="64"/>
          </bottom>
        </border>
      </ndxf>
    </rcc>
    <rcc rId="0" sId="2" dxf="1">
      <nc r="A19" t="inlineStr">
        <is>
          <t>pr.osob. přípl. 2014</t>
        </is>
      </nc>
      <ndxf>
        <font>
          <sz val="9"/>
          <color auto="1"/>
          <name val="Times New Roman CE"/>
          <family val="1"/>
          <charset val="238"/>
          <scheme val="none"/>
        </font>
        <alignment horizontal="center" vertical="top" wrapText="1"/>
        <border outline="0">
          <left style="thin">
            <color indexed="64"/>
          </left>
          <right style="thin">
            <color indexed="64"/>
          </right>
          <top style="thin">
            <color indexed="64"/>
          </top>
          <bottom style="thin">
            <color indexed="64"/>
          </bottom>
        </border>
      </ndxf>
    </rcc>
    <rcc rId="0" sId="2" dxf="1">
      <nc r="A20" t="inlineStr">
        <is>
          <t>odměny
prům. 2014</t>
        </is>
      </nc>
      <ndxf>
        <font>
          <sz val="9"/>
          <color auto="1"/>
          <name val="Times New Roman CE"/>
          <family val="1"/>
          <charset val="238"/>
          <scheme val="none"/>
        </font>
        <alignment horizontal="center" vertical="top" wrapText="1"/>
        <border outline="0">
          <left style="thin">
            <color indexed="64"/>
          </left>
          <right style="thin">
            <color indexed="64"/>
          </right>
          <top style="thin">
            <color indexed="64"/>
          </top>
          <bottom style="thin">
            <color indexed="64"/>
          </bottom>
        </border>
      </ndxf>
    </rcc>
    <rcc rId="0" sId="2" dxf="1">
      <nc r="A21" t="inlineStr">
        <is>
          <t>prům. nenár.sl.
2014</t>
        </is>
      </nc>
      <ndxf>
        <font>
          <sz val="9"/>
          <color auto="1"/>
          <name val="Times New Roman CE"/>
          <family val="1"/>
          <charset val="238"/>
          <scheme val="none"/>
        </font>
        <alignment horizontal="center" vertical="top" wrapText="1"/>
        <border outline="0">
          <left style="thin">
            <color indexed="64"/>
          </left>
          <right style="thin">
            <color indexed="64"/>
          </right>
          <top style="thin">
            <color indexed="64"/>
          </top>
          <bottom style="thin">
            <color indexed="64"/>
          </bottom>
        </border>
      </ndxf>
    </rcc>
    <rcc rId="0" sId="2" dxf="1">
      <nc r="A22" t="inlineStr">
        <is>
          <t>oč. př.p. zam. 15</t>
        </is>
      </nc>
      <ndxf>
        <font>
          <sz val="9"/>
          <color auto="1"/>
          <name val="Times New Roman CE"/>
          <family val="1"/>
          <charset val="238"/>
          <scheme val="none"/>
        </font>
        <fill>
          <patternFill patternType="solid">
            <bgColor indexed="13"/>
          </patternFill>
        </fill>
        <alignment horizontal="center" vertical="center" wrapText="1"/>
        <border outline="0">
          <left style="medium">
            <color indexed="64"/>
          </left>
          <right style="medium">
            <color indexed="64"/>
          </right>
          <top style="medium">
            <color indexed="64"/>
          </top>
          <bottom style="thin">
            <color indexed="64"/>
          </bottom>
        </border>
      </ndxf>
    </rcc>
    <rcc rId="0" sId="2" dxf="1">
      <nc r="A23" t="inlineStr">
        <is>
          <t>dopočtený prům. měs. plat 2015</t>
        </is>
      </nc>
      <ndxf>
        <font>
          <sz val="9"/>
          <color auto="1"/>
          <name val="Times New Roman CE"/>
          <family val="1"/>
          <charset val="238"/>
          <scheme val="none"/>
        </font>
        <alignment horizontal="center" vertical="center" wrapText="1"/>
        <border outline="0">
          <left style="medium">
            <color indexed="64"/>
          </left>
          <top style="medium">
            <color indexed="64"/>
          </top>
          <bottom style="thin">
            <color indexed="64"/>
          </bottom>
        </border>
      </ndxf>
    </rcc>
    <rcc rId="0" sId="2" dxf="1">
      <nc r="A24" t="inlineStr">
        <is>
          <t>kalk. 
nárok. sl. 15</t>
        </is>
      </nc>
      <ndxf>
        <font>
          <sz val="9"/>
          <color auto="1"/>
          <name val="Times New Roman CE"/>
          <family val="1"/>
          <charset val="238"/>
          <scheme val="none"/>
        </font>
        <alignment horizontal="center" vertical="center" wrapText="1"/>
        <border outline="0">
          <left style="thin">
            <color indexed="64"/>
          </left>
          <top style="medium">
            <color indexed="64"/>
          </top>
          <bottom style="thin">
            <color indexed="64"/>
          </bottom>
        </border>
      </ndxf>
    </rcc>
    <rcc rId="0" sId="2" dxf="1">
      <nc r="A25" t="inlineStr">
        <is>
          <t>úroveň nenár. r.
2015 cel.</t>
        </is>
      </nc>
      <ndxf>
        <font>
          <sz val="9"/>
          <color auto="1"/>
          <name val="Times New Roman CE"/>
          <family val="1"/>
          <charset val="238"/>
          <scheme val="none"/>
        </font>
        <alignment horizontal="center" vertical="top" wrapText="1"/>
        <border outline="0">
          <left style="thin">
            <color indexed="64"/>
          </left>
          <right style="medium">
            <color indexed="64"/>
          </right>
          <top style="medium">
            <color indexed="64"/>
          </top>
          <bottom style="thin">
            <color indexed="64"/>
          </bottom>
        </border>
      </ndxf>
    </rcc>
    <rcc rId="0" sId="2" dxf="1">
      <nc r="A26" t="inlineStr">
        <is>
          <t>RP 2015  
na platy 
33052</t>
        </is>
      </nc>
      <ndxf>
        <font>
          <sz val="9"/>
          <color auto="1"/>
          <name val="Times New Roman CE"/>
          <family val="1"/>
          <charset val="238"/>
          <scheme val="none"/>
        </font>
        <numFmt numFmtId="165" formatCode="0.000"/>
        <fill>
          <patternFill patternType="solid">
            <bgColor indexed="13"/>
          </patternFill>
        </fill>
        <alignment horizontal="center" vertical="top" wrapText="1"/>
        <border outline="0">
          <right style="thin">
            <color indexed="64"/>
          </right>
          <top style="thin">
            <color indexed="64"/>
          </top>
          <bottom style="thin">
            <color indexed="64"/>
          </bottom>
        </border>
      </ndxf>
    </rcc>
    <rcc rId="0" sId="2" dxf="1">
      <nc r="A27" t="inlineStr">
        <is>
          <t>RP 2015  
na tarify 
nedokryto</t>
        </is>
      </nc>
      <ndxf>
        <font>
          <sz val="9"/>
          <color auto="1"/>
          <name val="Times New Roman CE"/>
          <family val="1"/>
          <charset val="238"/>
          <scheme val="none"/>
        </font>
        <numFmt numFmtId="165" formatCode="0.000"/>
        <fill>
          <patternFill patternType="solid">
            <bgColor indexed="13"/>
          </patternFill>
        </fill>
        <alignment horizontal="center" vertical="top" wrapText="1"/>
        <border outline="0">
          <right style="medium">
            <color auto="1"/>
          </right>
          <top style="thin">
            <color auto="1"/>
          </top>
          <bottom style="thin">
            <color auto="1"/>
          </bottom>
        </border>
      </ndxf>
    </rcc>
    <rcc rId="0" sId="2" dxf="1">
      <nc r="A28" t="inlineStr">
        <is>
          <r>
            <rPr>
              <b/>
              <sz val="9"/>
              <rFont val="Times New Roman CE"/>
              <charset val="238"/>
            </rPr>
            <t xml:space="preserve">oček. platy </t>
          </r>
          <r>
            <rPr>
              <sz val="9"/>
              <rFont val="Times New Roman CE"/>
              <charset val="238"/>
            </rPr>
            <t>objem</t>
          </r>
          <r>
            <rPr>
              <sz val="9"/>
              <rFont val="Times New Roman CE"/>
              <family val="1"/>
              <charset val="238"/>
            </rPr>
            <t xml:space="preserve">
</t>
          </r>
          <r>
            <rPr>
              <b/>
              <sz val="9"/>
              <rFont val="Times New Roman CE"/>
              <charset val="238"/>
            </rPr>
            <t>2015</t>
          </r>
          <r>
            <rPr>
              <sz val="9"/>
              <rFont val="Times New Roman CE"/>
              <family val="1"/>
              <charset val="238"/>
            </rPr>
            <t xml:space="preserve"> tis.Kč</t>
          </r>
        </is>
      </nc>
      <ndxf>
        <font>
          <sz val="9"/>
          <color auto="1"/>
          <name val="Times New Roman CE"/>
          <charset val="238"/>
          <scheme val="none"/>
        </font>
        <numFmt numFmtId="168" formatCode="#,##0.0"/>
        <alignment horizontal="center" vertical="top" wrapText="1"/>
        <border outline="0">
          <top style="thin">
            <color indexed="64"/>
          </top>
          <bottom style="thin">
            <color indexed="64"/>
          </bottom>
        </border>
      </ndxf>
    </rcc>
    <rcc rId="0" sId="2" dxf="1">
      <nc r="A29" t="inlineStr">
        <is>
          <t>návrh platy
norm. 2015
v tis. Kč</t>
        </is>
      </nc>
      <ndxf>
        <font>
          <b/>
          <sz val="9"/>
          <color auto="1"/>
          <name val="Times New Roman CE"/>
          <charset val="238"/>
          <scheme val="none"/>
        </font>
        <numFmt numFmtId="168" formatCode="#,##0.0"/>
        <fill>
          <patternFill patternType="solid">
            <bgColor indexed="47"/>
          </patternFill>
        </fill>
        <alignment horizontal="center" vertical="top" wrapText="1"/>
        <border outline="0">
          <left style="medium">
            <color indexed="64"/>
          </left>
          <right style="medium">
            <color indexed="64"/>
          </right>
          <top style="medium">
            <color indexed="64"/>
          </top>
          <bottom style="thin">
            <color indexed="64"/>
          </bottom>
        </border>
      </ndxf>
    </rcc>
    <rcc rId="0" sId="2" dxf="1">
      <nc r="A30" t="inlineStr">
        <is>
          <t>návrh -oček. 15
tis. Kč</t>
        </is>
      </nc>
      <ndxf>
        <font>
          <sz val="9"/>
          <color auto="1"/>
          <name val="Times New Roman CE"/>
          <charset val="238"/>
          <scheme val="none"/>
        </font>
        <alignment horizontal="center" vertical="top" wrapText="1"/>
        <border outline="0">
          <right style="thin">
            <color indexed="64"/>
          </right>
          <top style="thin">
            <color indexed="64"/>
          </top>
          <bottom style="thin">
            <color indexed="64"/>
          </bottom>
        </border>
      </ndxf>
    </rcc>
    <rcc rId="0" sId="2" dxf="1">
      <nc r="A31" t="inlineStr">
        <is>
          <t>zm. nenár. sl. 14 Kč
krok A</t>
        </is>
      </nc>
      <ndxf>
        <font>
          <sz val="9"/>
          <color auto="1"/>
          <name val="Times New Roman CE"/>
          <family val="1"/>
          <charset val="238"/>
          <scheme val="none"/>
        </font>
        <fill>
          <patternFill patternType="solid">
            <bgColor indexed="42"/>
          </patternFill>
        </fill>
        <alignment horizontal="center" vertical="top" wrapText="1"/>
        <border outline="0">
          <left style="thin">
            <color indexed="64"/>
          </left>
          <right style="thin">
            <color indexed="64"/>
          </right>
          <top style="thin">
            <color indexed="64"/>
          </top>
          <bottom style="thin">
            <color indexed="64"/>
          </bottom>
        </border>
      </ndxf>
    </rcc>
    <rcc rId="0" sId="2" dxf="1">
      <nc r="A32" t="inlineStr">
        <is>
          <t>zm. nenár. sl. 2014 %
krok A</t>
        </is>
      </nc>
      <ndxf>
        <font>
          <sz val="9"/>
          <color auto="1"/>
          <name val="Times New Roman CE"/>
          <family val="1"/>
          <charset val="238"/>
          <scheme val="none"/>
        </font>
        <alignment horizontal="center" vertical="top" wrapText="1"/>
        <border outline="0">
          <left style="thin">
            <color indexed="64"/>
          </left>
          <right style="thin">
            <color indexed="64"/>
          </right>
          <top style="thin">
            <color indexed="64"/>
          </top>
          <bottom style="thin">
            <color indexed="64"/>
          </bottom>
        </border>
      </ndxf>
    </rcc>
    <rcc rId="0" sId="2" dxf="1">
      <nc r="A33" t="inlineStr">
        <is>
          <t>zaměstn.
objekt. 15
krok B</t>
        </is>
      </nc>
      <ndxf>
        <font>
          <sz val="9"/>
          <color auto="1"/>
          <name val="Times New Roman CE"/>
          <family val="1"/>
          <charset val="238"/>
          <scheme val="none"/>
        </font>
        <fill>
          <patternFill patternType="solid">
            <bgColor indexed="43"/>
          </patternFill>
        </fill>
        <alignment horizontal="center" vertical="top" wrapText="1"/>
        <border outline="0">
          <left style="thin">
            <color indexed="64"/>
          </left>
          <right style="thin">
            <color indexed="64"/>
          </right>
          <top style="thin">
            <color indexed="64"/>
          </top>
          <bottom style="thin">
            <color indexed="64"/>
          </bottom>
        </border>
      </ndxf>
    </rcc>
    <rcc rId="0" sId="2" dxf="1">
      <nc r="A34" t="inlineStr">
        <is>
          <t>návrh - oček. 15
krok B</t>
        </is>
      </nc>
      <ndxf>
        <font>
          <b/>
          <sz val="9"/>
          <color auto="1"/>
          <name val="Times New Roman CE"/>
          <charset val="238"/>
          <scheme val="none"/>
        </font>
        <fill>
          <patternFill patternType="solid">
            <bgColor theme="6" tint="0.39997558519241921"/>
          </patternFill>
        </fill>
        <alignment horizontal="center" vertical="top" wrapText="1"/>
        <border outline="0">
          <right style="thin">
            <color indexed="64"/>
          </right>
          <top style="thin">
            <color indexed="64"/>
          </top>
          <bottom style="thin">
            <color indexed="64"/>
          </bottom>
        </border>
      </ndxf>
    </rcc>
    <rcc rId="0" sId="2" dxf="1">
      <nc r="A35" t="inlineStr">
        <is>
          <t>zm. nenár. sl.2014 Kč
krok B</t>
        </is>
      </nc>
      <ndxf>
        <font>
          <sz val="9"/>
          <color auto="1"/>
          <name val="Times New Roman CE"/>
          <family val="1"/>
          <charset val="238"/>
          <scheme val="none"/>
        </font>
        <fill>
          <patternFill patternType="solid">
            <bgColor indexed="42"/>
          </patternFill>
        </fill>
        <alignment horizontal="center" vertical="top" wrapText="1"/>
        <border outline="0">
          <left style="thin">
            <color indexed="64"/>
          </left>
          <right style="thin">
            <color indexed="64"/>
          </right>
          <top style="thin">
            <color indexed="64"/>
          </top>
          <bottom style="thin">
            <color indexed="64"/>
          </bottom>
        </border>
      </ndxf>
    </rcc>
    <rcc rId="0" sId="2" dxf="1">
      <nc r="A36" t="inlineStr">
        <is>
          <t>zm. nenár. sl. 2014 %
krok B</t>
        </is>
      </nc>
      <ndxf>
        <font>
          <sz val="9"/>
          <color auto="1"/>
          <name val="Times New Roman CE"/>
          <family val="1"/>
          <charset val="238"/>
          <scheme val="none"/>
        </font>
        <alignment horizontal="center" vertical="top" wrapText="1"/>
        <border outline="0">
          <left style="thin">
            <color indexed="64"/>
          </left>
          <top style="thin">
            <color indexed="64"/>
          </top>
          <bottom style="thin">
            <color indexed="64"/>
          </bottom>
        </border>
      </ndxf>
    </rcc>
    <rcc rId="0" sId="2" dxf="1">
      <nc r="A37" t="inlineStr">
        <is>
          <r>
            <t>platy roč. úpr. 2015</t>
          </r>
          <r>
            <rPr>
              <b/>
              <i/>
              <sz val="9"/>
              <rFont val="Times New Roman CE"/>
              <charset val="238"/>
            </rPr>
            <t xml:space="preserve">
v tis. Kč</t>
          </r>
        </is>
      </nc>
      <ndxf>
        <font>
          <b/>
          <sz val="9"/>
          <color auto="1"/>
          <name val="Times New Roman CE"/>
          <charset val="238"/>
          <scheme val="none"/>
        </font>
        <numFmt numFmtId="168" formatCode="#,##0.0"/>
        <fill>
          <patternFill patternType="solid">
            <bgColor indexed="47"/>
          </patternFill>
        </fill>
        <alignment horizontal="center" vertical="top" wrapText="1"/>
        <border outline="0">
          <left style="medium">
            <color indexed="64"/>
          </left>
          <right style="medium">
            <color indexed="64"/>
          </right>
          <top style="medium">
            <color indexed="64"/>
          </top>
          <bottom style="thin">
            <color indexed="64"/>
          </bottom>
        </border>
      </ndxf>
    </rcc>
    <rcc rId="0" sId="2" dxf="1">
      <nc r="A38" t="inlineStr">
        <is>
          <t>úprava nen. sl.
krok C</t>
        </is>
      </nc>
      <ndxf>
        <font>
          <sz val="9"/>
          <color auto="1"/>
          <name val="Times New Roman CE"/>
          <family val="1"/>
          <charset val="238"/>
          <scheme val="none"/>
        </font>
        <fill>
          <patternFill patternType="solid">
            <bgColor indexed="43"/>
          </patternFill>
        </fill>
        <alignment horizontal="center" vertical="top" wrapText="1"/>
        <border outline="0">
          <right style="thin">
            <color indexed="64"/>
          </right>
          <top style="thin">
            <color indexed="64"/>
          </top>
          <bottom style="thin">
            <color indexed="64"/>
          </bottom>
        </border>
      </ndxf>
    </rcc>
    <rcc rId="0" sId="2" dxf="1">
      <nc r="A39" t="inlineStr">
        <is>
          <t>nenár. sl.
po úpravě
krok C</t>
        </is>
      </nc>
      <ndxf>
        <font>
          <sz val="9"/>
          <color auto="1"/>
          <name val="Times New Roman CE"/>
          <family val="1"/>
          <charset val="238"/>
          <scheme val="none"/>
        </font>
        <alignment horizontal="center" vertical="top" wrapText="1"/>
        <border outline="0">
          <left style="thin">
            <color indexed="64"/>
          </left>
          <right style="thin">
            <color indexed="64"/>
          </right>
          <top style="thin">
            <color indexed="64"/>
          </top>
          <bottom style="thin">
            <color indexed="64"/>
          </bottom>
        </border>
      </ndxf>
    </rcc>
    <rcc rId="0" sId="2" dxf="1">
      <nc r="A40" t="inlineStr">
        <is>
          <t>zm. nenár. sl. 14 %</t>
        </is>
      </nc>
      <ndxf>
        <font>
          <sz val="9"/>
          <color auto="1"/>
          <name val="Times New Roman CE"/>
          <family val="1"/>
          <charset val="238"/>
          <scheme val="none"/>
        </font>
        <fill>
          <patternFill patternType="solid">
            <bgColor indexed="42"/>
          </patternFill>
        </fill>
        <alignment horizontal="center" vertical="top" wrapText="1"/>
        <border outline="0">
          <left style="thin">
            <color indexed="64"/>
          </left>
          <right style="thin">
            <color indexed="64"/>
          </right>
          <top style="thin">
            <color indexed="64"/>
          </top>
          <bottom style="thin">
            <color indexed="64"/>
          </bottom>
        </border>
      </ndxf>
    </rcc>
    <rcc rId="0" sId="2" dxf="1">
      <nc r="A41" t="inlineStr">
        <is>
          <t>nenár. sl. 15/14</t>
        </is>
      </nc>
      <ndxf>
        <font>
          <sz val="9"/>
          <color auto="1"/>
          <name val="Times New Roman CE"/>
          <family val="1"/>
          <charset val="238"/>
          <scheme val="none"/>
        </font>
        <alignment horizontal="center" vertical="top" wrapText="1"/>
        <border outline="0">
          <left style="thin">
            <color indexed="64"/>
          </left>
          <top style="thin">
            <color indexed="64"/>
          </top>
          <bottom style="thin">
            <color indexed="64"/>
          </bottom>
        </border>
      </ndxf>
    </rcc>
    <rcc rId="0" sId="2" dxf="1">
      <nc r="A42" t="inlineStr">
        <is>
          <t>platy 15
roční obj.
v tis. Kč</t>
        </is>
      </nc>
      <ndxf>
        <font>
          <b/>
          <sz val="9"/>
          <color auto="1"/>
          <name val="Times New Roman CE"/>
          <family val="1"/>
          <charset val="238"/>
          <scheme val="none"/>
        </font>
        <alignment horizontal="center" vertical="top" wrapText="1"/>
        <border outline="0">
          <left style="medium">
            <color indexed="64"/>
          </left>
          <right style="medium">
            <color indexed="64"/>
          </right>
          <top style="medium">
            <color indexed="64"/>
          </top>
          <bottom style="thin">
            <color indexed="64"/>
          </bottom>
        </border>
      </ndxf>
    </rcc>
    <rcc rId="0" sId="2" dxf="1">
      <nc r="A43" t="inlineStr">
        <is>
          <t>nenár. sl.
vyplacené v  r. 2014</t>
        </is>
      </nc>
      <ndxf>
        <font>
          <sz val="9"/>
          <color auto="1"/>
          <name val="Times New Roman CE"/>
          <family val="1"/>
          <charset val="238"/>
          <scheme val="none"/>
        </font>
        <alignment horizontal="center" vertical="top" wrapText="1"/>
        <border outline="0">
          <left style="medium">
            <color indexed="64"/>
          </left>
          <right style="thin">
            <color indexed="64"/>
          </right>
          <top style="thin">
            <color indexed="64"/>
          </top>
          <bottom style="thin">
            <color indexed="64"/>
          </bottom>
        </border>
      </ndxf>
    </rcc>
    <rcc rId="0" sId="2" dxf="1">
      <nc r="A44" t="inlineStr">
        <is>
          <t>prům. nenár. sl. r. 2013</t>
        </is>
      </nc>
      <ndxf>
        <font>
          <sz val="9"/>
          <color auto="1"/>
          <name val="Times New Roman CE"/>
          <family val="1"/>
          <charset val="238"/>
          <scheme val="none"/>
        </font>
        <numFmt numFmtId="1" formatCode="0"/>
        <fill>
          <patternFill patternType="solid">
            <bgColor rgb="FFFFC000"/>
          </patternFill>
        </fill>
        <alignment horizontal="center" vertical="top" wrapText="1"/>
        <border outline="0">
          <left style="thin">
            <color indexed="64"/>
          </left>
          <right style="thin">
            <color indexed="64"/>
          </right>
          <top style="thin">
            <color indexed="64"/>
          </top>
          <bottom style="thin">
            <color indexed="64"/>
          </bottom>
        </border>
      </ndxf>
    </rcc>
    <rcc rId="0" sId="2" dxf="1">
      <nc r="A45" t="inlineStr">
        <is>
          <t>změna nenár. sl</t>
        </is>
      </nc>
      <ndxf>
        <font>
          <sz val="9"/>
          <color auto="1"/>
          <name val="Times New Roman CE"/>
          <family val="1"/>
          <charset val="238"/>
          <scheme val="none"/>
        </font>
        <alignment horizontal="center" vertical="top" wrapText="1"/>
        <border outline="0">
          <left style="thin">
            <color indexed="64"/>
          </left>
          <right style="medium">
            <color indexed="64"/>
          </right>
          <top style="thin">
            <color indexed="64"/>
          </top>
          <bottom style="thin">
            <color indexed="64"/>
          </bottom>
        </border>
      </ndxf>
    </rcc>
    <rcc rId="0" sId="2" dxf="1">
      <nc r="A46" t="inlineStr">
        <is>
          <t>kalk. nárok. složky ročně
v tis. Kč</t>
        </is>
      </nc>
      <ndxf>
        <font>
          <sz val="9"/>
          <color auto="1"/>
          <name val="Times New Roman CE"/>
          <family val="1"/>
          <charset val="238"/>
          <scheme val="none"/>
        </font>
        <numFmt numFmtId="168" formatCode="#,##0.0"/>
        <fill>
          <patternFill patternType="solid">
            <bgColor indexed="13"/>
          </patternFill>
        </fill>
        <alignment horizontal="center" vertical="top" wrapText="1"/>
        <border outline="0">
          <left style="medium">
            <color indexed="64"/>
          </left>
          <right style="thin">
            <color indexed="64"/>
          </right>
          <top style="medium">
            <color indexed="64"/>
          </top>
          <bottom style="hair">
            <color indexed="64"/>
          </bottom>
        </border>
      </ndxf>
    </rcc>
    <rcc rId="0" sId="2" dxf="1">
      <nc r="A47" t="inlineStr">
        <is>
          <t>tarify měsíčně
v tis. Kč</t>
        </is>
      </nc>
      <ndxf>
        <font>
          <sz val="9"/>
          <color auto="1"/>
          <name val="Times New Roman CE"/>
          <family val="1"/>
          <charset val="238"/>
          <scheme val="none"/>
        </font>
        <numFmt numFmtId="168" formatCode="#,##0.0"/>
        <fill>
          <patternFill patternType="solid">
            <bgColor indexed="13"/>
          </patternFill>
        </fill>
        <alignment horizontal="center" vertical="top" wrapText="1"/>
        <border outline="0">
          <left style="thin">
            <color indexed="64"/>
          </left>
          <right style="thin">
            <color indexed="64"/>
          </right>
          <top style="medium">
            <color indexed="64"/>
          </top>
          <bottom style="hair">
            <color indexed="64"/>
          </bottom>
        </border>
      </ndxf>
    </rcc>
    <rcc rId="0" sId="2" dxf="1">
      <nc r="A48" t="inlineStr">
        <is>
          <t>% nenár. sl/tarify</t>
        </is>
      </nc>
      <ndxf>
        <font>
          <sz val="9"/>
          <color auto="1"/>
          <name val="Times New Roman CE"/>
          <family val="1"/>
          <charset val="238"/>
          <scheme val="none"/>
        </font>
        <alignment horizontal="center" vertical="top" wrapText="1"/>
        <border outline="0">
          <left style="thin">
            <color indexed="64"/>
          </left>
          <right style="medium">
            <color indexed="64"/>
          </right>
          <top style="medium">
            <color indexed="64"/>
          </top>
          <bottom style="hair">
            <color indexed="64"/>
          </bottom>
        </border>
      </ndxf>
    </rcc>
  </rrc>
  <rrc rId="7155" sId="2" ref="A1:A1048576" action="deleteCol">
    <rfmt sheetId="2" xfDxf="1" sqref="A1:A1048576" start="0" length="0"/>
    <rcc rId="0" sId="2" dxf="1">
      <nc r="A4" t="inlineStr">
        <is>
          <t>dle P1-04</t>
        </is>
      </nc>
      <ndxf>
        <font>
          <i/>
          <sz val="10"/>
          <color auto="1"/>
          <name val="Times New Roman CE"/>
          <family val="1"/>
          <charset val="238"/>
          <scheme val="none"/>
        </font>
        <numFmt numFmtId="167" formatCode="#,##0.000"/>
        <fill>
          <patternFill patternType="solid">
            <bgColor indexed="47"/>
          </patternFill>
        </fill>
        <alignment horizontal="center" vertical="top"/>
        <border outline="0">
          <left style="medium">
            <color indexed="64"/>
          </left>
          <right style="thin">
            <color indexed="64"/>
          </right>
          <top style="thin">
            <color indexed="64"/>
          </top>
          <bottom style="thin">
            <color indexed="64"/>
          </bottom>
        </border>
      </ndxf>
    </rcc>
    <rcc rId="0" sId="2" dxf="1">
      <nc r="A5" t="inlineStr">
        <is>
          <t>dle P1-04</t>
        </is>
      </nc>
      <ndxf>
        <font>
          <i/>
          <sz val="10"/>
          <color auto="1"/>
          <name val="Times New Roman CE"/>
          <family val="1"/>
          <charset val="238"/>
          <scheme val="none"/>
        </font>
        <numFmt numFmtId="167" formatCode="#,##0.000"/>
        <fill>
          <patternFill patternType="solid">
            <bgColor indexed="47"/>
          </patternFill>
        </fill>
        <alignment horizontal="center" vertical="top"/>
        <border outline="0">
          <right style="thin">
            <color indexed="64"/>
          </right>
          <top style="thin">
            <color indexed="64"/>
          </top>
          <bottom style="thin">
            <color indexed="64"/>
          </bottom>
        </border>
      </ndxf>
    </rcc>
    <rcc rId="0" sId="2" dxf="1">
      <nc r="A6" t="inlineStr">
        <is>
          <t>dle P1-04</t>
        </is>
      </nc>
      <ndxf>
        <font>
          <i/>
          <sz val="10"/>
          <color auto="1"/>
          <name val="Times New Roman CE"/>
          <family val="1"/>
          <charset val="238"/>
          <scheme val="none"/>
        </font>
        <numFmt numFmtId="167" formatCode="#,##0.000"/>
        <fill>
          <patternFill patternType="solid">
            <bgColor indexed="47"/>
          </patternFill>
        </fill>
        <alignment horizontal="center" vertical="top"/>
        <border outline="0">
          <right style="thin">
            <color indexed="64"/>
          </right>
          <top style="thin">
            <color indexed="64"/>
          </top>
          <bottom style="thin">
            <color indexed="64"/>
          </bottom>
        </border>
      </ndxf>
    </rcc>
    <rcc rId="0" sId="2" dxf="1">
      <nc r="A7" t="inlineStr">
        <is>
          <t>dle P1-04</t>
        </is>
      </nc>
      <ndxf>
        <font>
          <i/>
          <sz val="10"/>
          <color auto="1"/>
          <name val="Times New Roman CE"/>
          <family val="1"/>
          <charset val="238"/>
          <scheme val="none"/>
        </font>
        <numFmt numFmtId="167" formatCode="#,##0.000"/>
        <fill>
          <patternFill patternType="solid">
            <bgColor indexed="47"/>
          </patternFill>
        </fill>
        <alignment horizontal="center" vertical="top"/>
        <border outline="0">
          <right style="thin">
            <color indexed="64"/>
          </right>
          <top style="thin">
            <color indexed="64"/>
          </top>
          <bottom style="thin">
            <color indexed="64"/>
          </bottom>
        </border>
      </ndxf>
    </rcc>
    <rcc rId="0" sId="2" dxf="1">
      <nc r="A8" t="inlineStr">
        <is>
          <t>dle P1-04</t>
        </is>
      </nc>
      <ndxf>
        <font>
          <i/>
          <sz val="10"/>
          <color auto="1"/>
          <name val="Times New Roman CE"/>
          <family val="1"/>
          <charset val="238"/>
          <scheme val="none"/>
        </font>
        <numFmt numFmtId="167" formatCode="#,##0.000"/>
        <fill>
          <patternFill patternType="solid">
            <bgColor indexed="47"/>
          </patternFill>
        </fill>
        <alignment horizontal="center" vertical="top"/>
        <border outline="0">
          <right style="thin">
            <color indexed="64"/>
          </right>
          <top style="thin">
            <color indexed="64"/>
          </top>
          <bottom style="thin">
            <color indexed="64"/>
          </bottom>
        </border>
      </ndxf>
    </rcc>
    <rcc rId="0" sId="2" dxf="1">
      <nc r="A9" t="inlineStr">
        <is>
          <t>dle P1-04</t>
        </is>
      </nc>
      <ndxf>
        <font>
          <i/>
          <sz val="10"/>
          <color auto="1"/>
          <name val="Times New Roman CE"/>
          <family val="1"/>
          <charset val="238"/>
          <scheme val="none"/>
        </font>
        <numFmt numFmtId="167" formatCode="#,##0.000"/>
        <fill>
          <patternFill patternType="solid">
            <bgColor indexed="47"/>
          </patternFill>
        </fill>
        <alignment horizontal="center" vertical="top"/>
        <border outline="0">
          <right style="thin">
            <color indexed="64"/>
          </right>
          <top style="thin">
            <color indexed="64"/>
          </top>
          <bottom style="thin">
            <color indexed="64"/>
          </bottom>
        </border>
      </ndxf>
    </rcc>
    <rcc rId="0" sId="2" dxf="1">
      <nc r="A10" t="inlineStr">
        <is>
          <t>dle P1-04</t>
        </is>
      </nc>
      <ndxf>
        <font>
          <i/>
          <sz val="10"/>
          <color auto="1"/>
          <name val="Times New Roman CE"/>
          <family val="1"/>
          <charset val="238"/>
          <scheme val="none"/>
        </font>
        <numFmt numFmtId="167" formatCode="#,##0.000"/>
        <fill>
          <patternFill patternType="solid">
            <bgColor indexed="47"/>
          </patternFill>
        </fill>
        <alignment horizontal="center" vertical="top"/>
        <border outline="0">
          <right style="thin">
            <color indexed="64"/>
          </right>
          <top style="thin">
            <color indexed="64"/>
          </top>
          <bottom style="thin">
            <color indexed="64"/>
          </bottom>
        </border>
      </ndxf>
    </rcc>
    <rcc rId="0" sId="2" dxf="1">
      <nc r="A11" t="inlineStr">
        <is>
          <t>dle P1-04</t>
        </is>
      </nc>
      <ndxf>
        <font>
          <i/>
          <sz val="10"/>
          <color auto="1"/>
          <name val="Times New Roman CE"/>
          <family val="1"/>
          <charset val="238"/>
          <scheme val="none"/>
        </font>
        <numFmt numFmtId="167" formatCode="#,##0.000"/>
        <fill>
          <patternFill patternType="solid">
            <bgColor indexed="47"/>
          </patternFill>
        </fill>
        <alignment horizontal="center" vertical="top"/>
        <border outline="0">
          <right style="thin">
            <color indexed="64"/>
          </right>
          <top style="thin">
            <color indexed="64"/>
          </top>
          <bottom style="thin">
            <color indexed="64"/>
          </bottom>
        </border>
      </ndxf>
    </rcc>
    <rcc rId="0" sId="2" dxf="1">
      <nc r="A12" t="inlineStr">
        <is>
          <t>dle P1-04</t>
        </is>
      </nc>
      <ndxf>
        <font>
          <i/>
          <sz val="10"/>
          <color auto="1"/>
          <name val="Times New Roman CE"/>
          <family val="1"/>
          <charset val="238"/>
          <scheme val="none"/>
        </font>
        <numFmt numFmtId="167" formatCode="#,##0.000"/>
        <fill>
          <patternFill patternType="solid">
            <bgColor indexed="47"/>
          </patternFill>
        </fill>
        <alignment horizontal="center" vertical="top"/>
        <border outline="0">
          <right style="thin">
            <color indexed="64"/>
          </right>
          <top style="thin">
            <color indexed="64"/>
          </top>
          <bottom style="thin">
            <color indexed="64"/>
          </bottom>
        </border>
      </ndxf>
    </rcc>
    <rcc rId="0" sId="2" dxf="1">
      <nc r="A13" t="inlineStr">
        <is>
          <t>dle P1-04</t>
        </is>
      </nc>
      <ndxf>
        <font>
          <i/>
          <sz val="10"/>
          <color auto="1"/>
          <name val="Times New Roman CE"/>
          <family val="1"/>
          <charset val="238"/>
          <scheme val="none"/>
        </font>
        <numFmt numFmtId="167" formatCode="#,##0.000"/>
        <fill>
          <patternFill patternType="solid">
            <bgColor indexed="47"/>
          </patternFill>
        </fill>
        <alignment horizontal="center" vertical="top"/>
        <border outline="0">
          <right style="thin">
            <color indexed="64"/>
          </right>
          <top style="thin">
            <color indexed="64"/>
          </top>
          <bottom style="thin">
            <color indexed="64"/>
          </bottom>
        </border>
      </ndxf>
    </rcc>
    <rcc rId="0" sId="2" dxf="1">
      <nc r="A14" t="inlineStr">
        <is>
          <t>jednotlivě</t>
        </is>
      </nc>
      <ndxf>
        <font>
          <i/>
          <sz val="10"/>
          <color auto="1"/>
          <name val="Times New Roman CE"/>
          <family val="1"/>
          <charset val="238"/>
          <scheme val="none"/>
        </font>
        <numFmt numFmtId="167" formatCode="#,##0.000"/>
        <alignment horizontal="center" vertical="top"/>
        <border outline="0">
          <left style="thin">
            <color indexed="64"/>
          </left>
          <right style="medium">
            <color indexed="64"/>
          </right>
          <top style="thin">
            <color indexed="64"/>
          </top>
          <bottom style="thin">
            <color indexed="64"/>
          </bottom>
        </border>
      </ndxf>
    </rcc>
    <rcc rId="0" sId="2" dxf="1">
      <nc r="A15" t="inlineStr">
        <is>
          <t>tis. Kč</t>
        </is>
      </nc>
      <ndxf>
        <font>
          <i/>
          <sz val="10"/>
          <color auto="1"/>
          <name val="Times New Roman CE"/>
          <family val="1"/>
          <charset val="238"/>
          <scheme val="none"/>
        </font>
        <numFmt numFmtId="167" formatCode="#,##0.000"/>
        <fill>
          <patternFill patternType="solid">
            <bgColor theme="0"/>
          </patternFill>
        </fill>
        <alignment horizontal="center" vertical="top"/>
        <border outline="0">
          <right style="medium">
            <color auto="1"/>
          </right>
          <top style="thin">
            <color auto="1"/>
          </top>
          <bottom style="thin">
            <color auto="1"/>
          </bottom>
        </border>
      </ndxf>
    </rcc>
    <rcc rId="0" sId="2" dxf="1">
      <nc r="A16" t="inlineStr">
        <is>
          <t>tis. Kč</t>
        </is>
      </nc>
      <ndxf>
        <font>
          <i/>
          <sz val="10"/>
          <color auto="1"/>
          <name val="Times New Roman CE"/>
          <family val="1"/>
          <charset val="238"/>
          <scheme val="none"/>
        </font>
        <numFmt numFmtId="167" formatCode="#,##0.000"/>
        <fill>
          <patternFill patternType="solid">
            <bgColor indexed="13"/>
          </patternFill>
        </fill>
        <alignment horizontal="center" vertical="top"/>
        <border outline="0">
          <left style="medium">
            <color indexed="64"/>
          </left>
          <right style="thin">
            <color indexed="64"/>
          </right>
          <top style="thin">
            <color indexed="64"/>
          </top>
          <bottom style="thin">
            <color indexed="64"/>
          </bottom>
        </border>
      </ndxf>
    </rcc>
    <rcc rId="0" sId="2" dxf="1">
      <nc r="A17" t="inlineStr">
        <is>
          <t>ESF+RP</t>
        </is>
      </nc>
      <ndxf>
        <font>
          <i/>
          <sz val="10"/>
          <color auto="1"/>
          <name val="Times New Roman CE"/>
          <family val="1"/>
          <charset val="238"/>
          <scheme val="none"/>
        </font>
        <numFmt numFmtId="167" formatCode="#,##0.000"/>
        <fill>
          <patternFill patternType="solid">
            <bgColor theme="0"/>
          </patternFill>
        </fill>
        <alignment horizontal="center" vertical="top"/>
        <border outline="0">
          <right style="medium">
            <color indexed="64"/>
          </right>
          <bottom style="thin">
            <color indexed="64"/>
          </bottom>
        </border>
      </ndxf>
    </rcc>
    <rcc rId="0" sId="2" dxf="1">
      <nc r="A18" t="inlineStr">
        <is>
          <t>v Kč</t>
        </is>
      </nc>
      <ndxf>
        <font>
          <i/>
          <sz val="10"/>
          <color auto="1"/>
          <name val="Times New Roman CE"/>
          <family val="1"/>
          <charset val="238"/>
          <scheme val="none"/>
        </font>
        <alignment horizontal="center" vertical="top"/>
        <border outline="0">
          <right style="thin">
            <color indexed="64"/>
          </right>
          <top style="thin">
            <color indexed="64"/>
          </top>
          <bottom style="thin">
            <color indexed="64"/>
          </bottom>
        </border>
      </ndxf>
    </rcc>
    <rcc rId="0" sId="2" dxf="1">
      <nc r="A19" t="inlineStr">
        <is>
          <t>v Kč</t>
        </is>
      </nc>
      <ndxf>
        <font>
          <i/>
          <sz val="10"/>
          <color auto="1"/>
          <name val="Times New Roman CE"/>
          <family val="1"/>
          <charset val="238"/>
          <scheme val="none"/>
        </font>
        <alignment horizontal="center" vertical="top"/>
        <border outline="0">
          <left style="thin">
            <color indexed="64"/>
          </left>
          <right style="thin">
            <color indexed="64"/>
          </right>
          <top style="thin">
            <color indexed="64"/>
          </top>
          <bottom style="thin">
            <color indexed="64"/>
          </bottom>
        </border>
      </ndxf>
    </rcc>
    <rcc rId="0" sId="2" dxf="1">
      <nc r="A20" t="inlineStr">
        <is>
          <t>v Kč</t>
        </is>
      </nc>
      <ndxf>
        <font>
          <i/>
          <sz val="10"/>
          <color auto="1"/>
          <name val="Times New Roman CE"/>
          <family val="1"/>
          <charset val="238"/>
          <scheme val="none"/>
        </font>
        <alignment horizontal="center" vertical="top"/>
        <border outline="0">
          <left style="thin">
            <color indexed="64"/>
          </left>
          <right style="thin">
            <color indexed="64"/>
          </right>
          <top style="thin">
            <color indexed="64"/>
          </top>
          <bottom style="thin">
            <color indexed="64"/>
          </bottom>
        </border>
      </ndxf>
    </rcc>
    <rcc rId="0" sId="2" dxf="1">
      <nc r="A21" t="inlineStr">
        <is>
          <t>v Kč</t>
        </is>
      </nc>
      <ndxf>
        <font>
          <i/>
          <sz val="10"/>
          <color auto="1"/>
          <name val="Times New Roman CE"/>
          <family val="1"/>
          <charset val="238"/>
          <scheme val="none"/>
        </font>
        <alignment horizontal="center" vertical="top"/>
        <border outline="0">
          <left style="thin">
            <color indexed="64"/>
          </left>
          <right style="thin">
            <color indexed="64"/>
          </right>
          <top style="thin">
            <color indexed="64"/>
          </top>
          <bottom style="thin">
            <color indexed="64"/>
          </bottom>
        </border>
      </ndxf>
    </rcc>
    <rcc rId="0" sId="2" dxf="1">
      <nc r="A22" t="inlineStr">
        <is>
          <t>mzd.i</t>
        </is>
      </nc>
      <ndxf>
        <font>
          <i/>
          <sz val="10"/>
          <color auto="1"/>
          <name val="Times New Roman CE"/>
          <family val="1"/>
          <charset val="238"/>
          <scheme val="none"/>
        </font>
        <fill>
          <patternFill patternType="solid">
            <bgColor indexed="13"/>
          </patternFill>
        </fill>
        <alignment horizontal="center" vertical="top"/>
        <border outline="0">
          <left style="medium">
            <color indexed="64"/>
          </left>
          <right style="medium">
            <color indexed="64"/>
          </right>
          <top style="thin">
            <color indexed="64"/>
          </top>
          <bottom style="thin">
            <color indexed="64"/>
          </bottom>
        </border>
      </ndxf>
    </rcc>
    <rfmt sheetId="2" sqref="A23" start="0" length="0">
      <dxf>
        <font>
          <i/>
          <sz val="9"/>
          <color rgb="FFFF0000"/>
          <name val="Times New Roman CE"/>
          <family val="1"/>
          <charset val="238"/>
          <scheme val="none"/>
        </font>
        <alignment horizontal="center" vertical="top"/>
        <border outline="0">
          <left style="medium">
            <color indexed="64"/>
          </left>
          <top style="thin">
            <color indexed="64"/>
          </top>
          <bottom style="thin">
            <color indexed="64"/>
          </bottom>
        </border>
      </dxf>
    </rfmt>
    <rfmt sheetId="2" sqref="A24" start="0" length="0">
      <dxf>
        <font>
          <i/>
          <sz val="10"/>
          <color auto="1"/>
          <name val="Times New Roman CE"/>
          <family val="1"/>
          <charset val="238"/>
          <scheme val="none"/>
        </font>
        <alignment horizontal="center" vertical="top"/>
        <border outline="0">
          <left style="thin">
            <color indexed="64"/>
          </left>
          <top style="thin">
            <color indexed="64"/>
          </top>
          <bottom style="thin">
            <color indexed="64"/>
          </bottom>
        </border>
      </dxf>
    </rfmt>
    <rfmt sheetId="2" sqref="A25" start="0" length="0">
      <dxf>
        <font>
          <i/>
          <sz val="10"/>
          <color auto="1"/>
          <name val="Times New Roman CE"/>
          <family val="1"/>
          <charset val="238"/>
          <scheme val="none"/>
        </font>
        <alignment horizontal="center" vertical="top"/>
        <border outline="0">
          <left style="thin">
            <color indexed="64"/>
          </left>
          <right style="medium">
            <color indexed="64"/>
          </right>
          <top style="thin">
            <color indexed="64"/>
          </top>
          <bottom style="thin">
            <color indexed="64"/>
          </bottom>
        </border>
      </dxf>
    </rfmt>
    <rcc rId="0" sId="2" dxf="1">
      <nc r="A26" t="inlineStr">
        <is>
          <t>v tis. Kč</t>
        </is>
      </nc>
      <ndxf>
        <font>
          <i/>
          <sz val="10"/>
          <color auto="1"/>
          <name val="Times New Roman CE"/>
          <family val="1"/>
          <charset val="238"/>
          <scheme val="none"/>
        </font>
        <numFmt numFmtId="165" formatCode="0.000"/>
        <fill>
          <patternFill patternType="solid">
            <bgColor indexed="13"/>
          </patternFill>
        </fill>
        <alignment horizontal="center" vertical="top"/>
        <border outline="0">
          <right style="thin">
            <color indexed="64"/>
          </right>
          <top style="thin">
            <color indexed="64"/>
          </top>
          <bottom style="thin">
            <color indexed="64"/>
          </bottom>
        </border>
      </ndxf>
    </rcc>
    <rcc rId="0" sId="2" dxf="1">
      <nc r="A27" t="inlineStr">
        <is>
          <t>v tis. Kč</t>
        </is>
      </nc>
      <ndxf>
        <font>
          <i/>
          <sz val="10"/>
          <color auto="1"/>
          <name val="Times New Roman CE"/>
          <family val="1"/>
          <charset val="238"/>
          <scheme val="none"/>
        </font>
        <numFmt numFmtId="165" formatCode="0.000"/>
        <fill>
          <patternFill patternType="solid">
            <bgColor indexed="13"/>
          </patternFill>
        </fill>
        <alignment horizontal="center" vertical="top"/>
        <border outline="0">
          <right style="medium">
            <color auto="1"/>
          </right>
          <top style="thin">
            <color auto="1"/>
          </top>
          <bottom style="thin">
            <color auto="1"/>
          </bottom>
        </border>
      </ndxf>
    </rcc>
    <rcc rId="0" sId="2" dxf="1">
      <nc r="A28" t="inlineStr">
        <is>
          <t>přímé+tarify</t>
        </is>
      </nc>
      <ndxf>
        <font>
          <i/>
          <sz val="10"/>
          <color auto="1"/>
          <name val="Times New Roman CE"/>
          <family val="1"/>
          <charset val="238"/>
          <scheme val="none"/>
        </font>
        <numFmt numFmtId="168" formatCode="#,##0.0"/>
        <alignment horizontal="center" vertical="top"/>
        <border outline="0">
          <top style="thin">
            <color indexed="64"/>
          </top>
          <bottom style="thin">
            <color indexed="64"/>
          </bottom>
        </border>
      </ndxf>
    </rcc>
    <rcc rId="0" sId="2" dxf="1">
      <nc r="A29" t="inlineStr">
        <is>
          <t>přímé 33353</t>
        </is>
      </nc>
      <ndxf>
        <font>
          <i/>
          <sz val="10"/>
          <color auto="1"/>
          <name val="Times New Roman CE"/>
          <family val="1"/>
          <charset val="238"/>
          <scheme val="none"/>
        </font>
        <numFmt numFmtId="168" formatCode="#,##0.0"/>
        <fill>
          <patternFill patternType="solid">
            <bgColor indexed="47"/>
          </patternFill>
        </fill>
        <alignment horizontal="center" vertical="top"/>
        <border outline="0">
          <left style="medium">
            <color indexed="64"/>
          </left>
          <right style="medium">
            <color indexed="64"/>
          </right>
          <top style="thin">
            <color indexed="64"/>
          </top>
          <bottom style="thin">
            <color indexed="64"/>
          </bottom>
        </border>
      </ndxf>
    </rcc>
    <rcc rId="0" sId="2" dxf="1">
      <nc r="A30" t="inlineStr">
        <is>
          <t>P6</t>
        </is>
      </nc>
      <ndxf>
        <font>
          <i/>
          <sz val="10"/>
          <color auto="1"/>
          <name val="Times New Roman CE"/>
          <family val="1"/>
          <charset val="238"/>
          <scheme val="none"/>
        </font>
        <alignment horizontal="center" vertical="top"/>
        <border outline="0">
          <right style="thin">
            <color indexed="64"/>
          </right>
          <top style="thin">
            <color indexed="64"/>
          </top>
          <bottom style="thin">
            <color indexed="64"/>
          </bottom>
        </border>
      </ndxf>
    </rcc>
    <rcc rId="0" sId="2" dxf="1">
      <nc r="A31" t="inlineStr">
        <is>
          <t>L6</t>
        </is>
      </nc>
      <ndxf>
        <font>
          <i/>
          <sz val="10"/>
          <color auto="1"/>
          <name val="Times New Roman CE"/>
          <family val="1"/>
          <charset val="238"/>
          <scheme val="none"/>
        </font>
        <alignment horizontal="center" vertical="top"/>
        <border outline="0">
          <left style="thin">
            <color indexed="64"/>
          </left>
          <right style="thin">
            <color indexed="64"/>
          </right>
          <top style="thin">
            <color indexed="64"/>
          </top>
          <bottom style="thin">
            <color indexed="64"/>
          </bottom>
        </border>
      </ndxf>
    </rcc>
    <rcc rId="0" sId="2" dxf="1">
      <nc r="A32" t="inlineStr">
        <is>
          <t>L8</t>
        </is>
      </nc>
      <ndxf>
        <font>
          <i/>
          <sz val="10"/>
          <color auto="1"/>
          <name val="Times New Roman CE"/>
          <family val="1"/>
          <charset val="238"/>
          <scheme val="none"/>
        </font>
        <alignment horizontal="center" vertical="top"/>
        <border outline="0">
          <left style="thin">
            <color indexed="64"/>
          </left>
          <right style="thin">
            <color indexed="64"/>
          </right>
          <top style="thin">
            <color indexed="64"/>
          </top>
          <bottom style="thin">
            <color indexed="64"/>
          </bottom>
        </border>
      </ndxf>
    </rcc>
    <rcc rId="0" sId="2" dxf="1">
      <nc r="A33" t="inlineStr">
        <is>
          <t>A9</t>
        </is>
      </nc>
      <ndxf>
        <font>
          <i/>
          <sz val="10"/>
          <color auto="1"/>
          <name val="Times New Roman CE"/>
          <family val="1"/>
          <charset val="238"/>
          <scheme val="none"/>
        </font>
        <alignment horizontal="center" vertical="top"/>
        <border outline="0">
          <left style="thin">
            <color indexed="64"/>
          </left>
          <right style="thin">
            <color indexed="64"/>
          </right>
          <top style="thin">
            <color indexed="64"/>
          </top>
          <bottom style="thin">
            <color indexed="64"/>
          </bottom>
        </border>
      </ndxf>
    </rcc>
    <rcc rId="0" sId="2" dxf="1">
      <nc r="A34" t="inlineStr">
        <is>
          <t>objekt</t>
        </is>
      </nc>
      <ndxf>
        <font>
          <i/>
          <sz val="10"/>
          <color auto="1"/>
          <name val="Times New Roman CE"/>
          <family val="1"/>
          <charset val="238"/>
          <scheme val="none"/>
        </font>
        <alignment horizontal="center" vertical="top"/>
        <border outline="0">
          <left style="thin">
            <color indexed="64"/>
          </left>
          <right style="thin">
            <color indexed="64"/>
          </right>
          <top style="thin">
            <color indexed="64"/>
          </top>
          <bottom style="thin">
            <color indexed="64"/>
          </bottom>
        </border>
      </ndxf>
    </rcc>
    <rcc rId="0" sId="2" dxf="1">
      <nc r="A35" t="inlineStr">
        <is>
          <t>L10a</t>
        </is>
      </nc>
      <ndxf>
        <font>
          <i/>
          <sz val="10"/>
          <color auto="1"/>
          <name val="Times New Roman CE"/>
          <family val="1"/>
          <charset val="238"/>
          <scheme val="none"/>
        </font>
        <alignment horizontal="center" vertical="top"/>
        <border outline="0">
          <left style="thin">
            <color indexed="64"/>
          </left>
          <right style="thin">
            <color indexed="64"/>
          </right>
          <top style="thin">
            <color indexed="64"/>
          </top>
          <bottom style="thin">
            <color indexed="64"/>
          </bottom>
        </border>
      </ndxf>
    </rcc>
    <rcc rId="0" sId="2" dxf="1">
      <nc r="A36" t="inlineStr">
        <is>
          <t>L10b</t>
        </is>
      </nc>
      <ndxf>
        <font>
          <i/>
          <sz val="10"/>
          <color auto="1"/>
          <name val="Times New Roman CE"/>
          <family val="1"/>
          <charset val="238"/>
          <scheme val="none"/>
        </font>
        <alignment horizontal="center" vertical="top"/>
        <border outline="0">
          <left style="thin">
            <color indexed="64"/>
          </left>
          <top style="thin">
            <color indexed="64"/>
          </top>
          <bottom style="thin">
            <color indexed="64"/>
          </bottom>
        </border>
      </ndxf>
    </rcc>
    <rcc rId="0" sId="2" dxf="1">
      <nc r="A37" t="inlineStr">
        <is>
          <t>projednání</t>
        </is>
      </nc>
      <ndxf>
        <font>
          <i/>
          <sz val="10"/>
          <color auto="1"/>
          <name val="Times New Roman CE"/>
          <family val="1"/>
          <charset val="238"/>
          <scheme val="none"/>
        </font>
        <numFmt numFmtId="168" formatCode="#,##0.0"/>
        <fill>
          <patternFill patternType="solid">
            <bgColor indexed="47"/>
          </patternFill>
        </fill>
        <alignment horizontal="center" vertical="top"/>
        <border outline="0">
          <left style="medium">
            <color indexed="64"/>
          </left>
          <right style="medium">
            <color indexed="64"/>
          </right>
          <top style="thin">
            <color indexed="64"/>
          </top>
          <bottom style="thin">
            <color indexed="64"/>
          </bottom>
        </border>
      </ndxf>
    </rcc>
    <rcc rId="0" sId="2" dxf="1">
      <nc r="A38" t="inlineStr">
        <is>
          <t>L11</t>
        </is>
      </nc>
      <ndxf>
        <font>
          <i/>
          <sz val="10"/>
          <color auto="1"/>
          <name val="Times New Roman CE"/>
          <family val="1"/>
          <charset val="238"/>
          <scheme val="none"/>
        </font>
        <alignment horizontal="center" vertical="top"/>
        <border outline="0">
          <right style="thin">
            <color indexed="64"/>
          </right>
          <top style="thin">
            <color indexed="64"/>
          </top>
          <bottom style="thin">
            <color indexed="64"/>
          </bottom>
        </border>
      </ndxf>
    </rcc>
    <rcc rId="0" sId="2" dxf="1">
      <nc r="A39" t="inlineStr">
        <is>
          <t>L12</t>
        </is>
      </nc>
      <ndxf>
        <font>
          <i/>
          <sz val="10"/>
          <color auto="1"/>
          <name val="Times New Roman CE"/>
          <family val="1"/>
          <charset val="238"/>
          <scheme val="none"/>
        </font>
        <alignment horizontal="center" vertical="top"/>
        <border outline="0">
          <left style="thin">
            <color indexed="64"/>
          </left>
          <right style="thin">
            <color indexed="64"/>
          </right>
          <top style="thin">
            <color indexed="64"/>
          </top>
          <bottom style="thin">
            <color indexed="64"/>
          </bottom>
        </border>
      </ndxf>
    </rcc>
    <rcc rId="0" sId="2" dxf="1">
      <nc r="A40" t="inlineStr">
        <is>
          <t>výsledná</t>
        </is>
      </nc>
      <ndxf>
        <font>
          <b/>
          <i/>
          <sz val="10"/>
          <color auto="1"/>
          <name val="Times New Roman CE"/>
          <family val="1"/>
          <charset val="238"/>
          <scheme val="none"/>
        </font>
        <alignment horizontal="center" vertical="top"/>
        <border outline="0">
          <left style="thin">
            <color indexed="64"/>
          </left>
          <right style="thin">
            <color indexed="64"/>
          </right>
          <top style="thin">
            <color indexed="64"/>
          </top>
          <bottom style="thin">
            <color indexed="64"/>
          </bottom>
        </border>
      </ndxf>
    </rcc>
    <rcc rId="0" sId="2" dxf="1">
      <nc r="A41" t="inlineStr">
        <is>
          <t>L13</t>
        </is>
      </nc>
      <ndxf>
        <font>
          <i/>
          <sz val="10"/>
          <color auto="1"/>
          <name val="Times New Roman CE"/>
          <family val="1"/>
          <charset val="238"/>
          <scheme val="none"/>
        </font>
        <alignment horizontal="center" vertical="top"/>
        <border outline="0">
          <left style="thin">
            <color indexed="64"/>
          </left>
          <top style="thin">
            <color indexed="64"/>
          </top>
          <bottom style="thin">
            <color indexed="64"/>
          </bottom>
        </border>
      </ndxf>
    </rcc>
    <rcc rId="0" sId="2" dxf="1">
      <nc r="A42" t="inlineStr">
        <is>
          <t>P16</t>
        </is>
      </nc>
      <ndxf>
        <font>
          <b/>
          <i/>
          <sz val="10"/>
          <color auto="1"/>
          <name val="Times New Roman CE"/>
          <family val="1"/>
          <charset val="238"/>
          <scheme val="none"/>
        </font>
        <alignment horizontal="center" vertical="top"/>
        <border outline="0">
          <left style="medium">
            <color indexed="64"/>
          </left>
          <right style="medium">
            <color indexed="64"/>
          </right>
          <top style="thin">
            <color indexed="64"/>
          </top>
          <bottom style="thin">
            <color indexed="64"/>
          </bottom>
        </border>
      </ndxf>
    </rcc>
    <rcc rId="0" sId="2" dxf="1">
      <nc r="A43" t="inlineStr">
        <is>
          <t>tis. Kč</t>
        </is>
      </nc>
      <ndxf>
        <font>
          <i/>
          <sz val="10"/>
          <color auto="1"/>
          <name val="Times New Roman CE"/>
          <charset val="238"/>
          <scheme val="none"/>
        </font>
        <alignment horizontal="center" vertical="top"/>
        <border outline="0">
          <left style="medium">
            <color indexed="64"/>
          </left>
          <top style="thin">
            <color indexed="64"/>
          </top>
          <bottom style="thin">
            <color indexed="64"/>
          </bottom>
        </border>
      </ndxf>
    </rcc>
    <rcc rId="0" sId="2" dxf="1">
      <nc r="A44" t="inlineStr">
        <is>
          <t>Kč</t>
        </is>
      </nc>
      <ndxf>
        <font>
          <i/>
          <sz val="10"/>
          <color auto="1"/>
          <name val="Times New Roman CE"/>
          <family val="1"/>
          <charset val="238"/>
          <scheme val="none"/>
        </font>
        <numFmt numFmtId="1" formatCode="0"/>
        <alignment horizontal="center" vertical="top"/>
        <border outline="0">
          <left style="thin">
            <color indexed="64"/>
          </left>
          <right style="thin">
            <color indexed="64"/>
          </right>
          <top style="thin">
            <color indexed="64"/>
          </top>
          <bottom style="thin">
            <color indexed="64"/>
          </bottom>
        </border>
      </ndxf>
    </rcc>
    <rcc rId="0" sId="2" dxf="1">
      <nc r="A45" t="inlineStr">
        <is>
          <t xml:space="preserve"> 14/13</t>
        </is>
      </nc>
      <ndxf>
        <font>
          <i/>
          <sz val="10"/>
          <color auto="1"/>
          <name val="Times New Roman CE"/>
          <family val="1"/>
          <charset val="238"/>
          <scheme val="none"/>
        </font>
        <numFmt numFmtId="21" formatCode="dd/mmm"/>
        <alignment horizontal="center" vertical="top"/>
        <border outline="0">
          <left style="thin">
            <color indexed="64"/>
          </left>
          <right style="medium">
            <color indexed="64"/>
          </right>
          <top style="thin">
            <color indexed="64"/>
          </top>
        </border>
      </ndxf>
    </rcc>
    <rcc rId="0" sId="2" dxf="1">
      <nc r="A46" t="inlineStr">
        <is>
          <t>mzd. inv.</t>
        </is>
      </nc>
      <ndxf>
        <font>
          <i/>
          <sz val="10"/>
          <color auto="1"/>
          <name val="Times New Roman CE"/>
          <family val="1"/>
          <charset val="238"/>
          <scheme val="none"/>
        </font>
        <numFmt numFmtId="168" formatCode="#,##0.0"/>
        <fill>
          <patternFill patternType="solid">
            <bgColor indexed="13"/>
          </patternFill>
        </fill>
        <alignment horizontal="center" vertical="top"/>
        <border outline="0">
          <left style="medium">
            <color indexed="64"/>
          </left>
          <right style="thin">
            <color indexed="64"/>
          </right>
        </border>
      </ndxf>
    </rcc>
    <rcc rId="0" sId="2" dxf="1">
      <nc r="A47" t="inlineStr">
        <is>
          <t>mzd. inv.</t>
        </is>
      </nc>
      <ndxf>
        <font>
          <i/>
          <sz val="10"/>
          <color auto="1"/>
          <name val="Times New Roman CE"/>
          <family val="1"/>
          <charset val="238"/>
          <scheme val="none"/>
        </font>
        <numFmt numFmtId="168" formatCode="#,##0.0"/>
        <fill>
          <patternFill patternType="solid">
            <bgColor indexed="13"/>
          </patternFill>
        </fill>
        <alignment horizontal="center" vertical="top"/>
        <border outline="0">
          <left style="thin">
            <color indexed="64"/>
          </left>
          <right style="thin">
            <color indexed="64"/>
          </right>
        </border>
      </ndxf>
    </rcc>
    <rcc rId="0" sId="2" dxf="1">
      <nc r="A48" t="inlineStr">
        <is>
          <t>výp/mzd.i</t>
        </is>
      </nc>
      <ndxf>
        <font>
          <i/>
          <sz val="10"/>
          <color auto="1"/>
          <name val="Times New Roman CE"/>
          <family val="1"/>
          <charset val="238"/>
          <scheme val="none"/>
        </font>
        <border outline="0">
          <left style="thin">
            <color indexed="64"/>
          </left>
          <right style="medium">
            <color indexed="64"/>
          </right>
        </border>
      </ndxf>
    </rcc>
  </rrc>
  <rrc rId="7156" sId="2" ref="A1:A1048576" action="deleteCol">
    <rfmt sheetId="2" xfDxf="1" sqref="A1:A1048576" start="0" length="0"/>
  </rrc>
  <rcc rId="7157" sId="1" numFmtId="4">
    <oc r="AT5">
      <v>9181.1531667220152</v>
    </oc>
    <nc r="AT5"/>
  </rcc>
  <rcc rId="7158" sId="1" numFmtId="4">
    <oc r="AT6">
      <v>6010.7250608272498</v>
    </oc>
    <nc r="AT6"/>
  </rcc>
  <rcc rId="7159" sId="1" numFmtId="4">
    <oc r="AT7">
      <v>9836.3894803461098</v>
    </oc>
    <nc r="AT7"/>
  </rcc>
  <rcc rId="7160" sId="1" numFmtId="4">
    <oc r="AT8">
      <v>6949.3099608203829</v>
    </oc>
    <nc r="AT8"/>
  </rcc>
  <rcc rId="7161" sId="1" numFmtId="4">
    <oc r="AT9">
      <v>6440.9418056571894</v>
    </oc>
    <nc r="AT9"/>
  </rcc>
  <rcc rId="7162" sId="1" numFmtId="4">
    <oc r="AT10">
      <v>3994.9336991312293</v>
    </oc>
    <nc r="AT10"/>
  </rcc>
  <rcc rId="7163" sId="1" numFmtId="4">
    <oc r="AT11">
      <v>7003.0719527909023</v>
    </oc>
    <nc r="AT11"/>
  </rcc>
  <rcc rId="7164" sId="1" numFmtId="4">
    <oc r="AT12">
      <v>8224.0475474974119</v>
    </oc>
    <nc r="AT12"/>
  </rcc>
  <rcc rId="7165" sId="1" numFmtId="4">
    <oc r="AT13">
      <v>8300.5830727531047</v>
    </oc>
    <nc r="AT13"/>
  </rcc>
  <rcc rId="7166" sId="1" numFmtId="4">
    <oc r="AT14">
      <v>6425.8266484054011</v>
    </oc>
    <nc r="AT14"/>
  </rcc>
  <rcc rId="7167" sId="1" numFmtId="4">
    <oc r="AT15">
      <v>6796.1704831300412</v>
    </oc>
    <nc r="AT15"/>
  </rcc>
  <rcc rId="7168" sId="1" numFmtId="4">
    <oc r="AT16">
      <v>4158.6321824792558</v>
    </oc>
    <nc r="AT16"/>
  </rcc>
  <rcc rId="7169" sId="1" numFmtId="4">
    <oc r="AT17">
      <v>6796.1704831300412</v>
    </oc>
    <nc r="AT17"/>
  </rcc>
  <rcc rId="7170" sId="1" numFmtId="4">
    <oc r="AT18">
      <v>4653.6270119961118</v>
    </oc>
    <nc r="AT18"/>
  </rcc>
  <rcc rId="7171" sId="1" numFmtId="4">
    <oc r="AT19">
      <v>7029.5816521879569</v>
    </oc>
    <nc r="AT19"/>
  </rcc>
  <rcc rId="7172" sId="1" numFmtId="4">
    <oc r="AT20">
      <v>8498.6352987048795</v>
    </oc>
    <nc r="AT20"/>
  </rcc>
  <rcc rId="7173" sId="1" numFmtId="4">
    <oc r="AT21">
      <v>9101.866204711554</v>
    </oc>
    <nc r="AT21"/>
  </rcc>
  <rcc rId="7174" sId="1" numFmtId="4">
    <oc r="AT22">
      <v>4966.9064135972021</v>
    </oc>
    <nc r="AT22"/>
  </rcc>
  <rcc rId="7175" sId="1" numFmtId="4">
    <oc r="AT23">
      <v>11413.204405454693</v>
    </oc>
    <nc r="AT23"/>
  </rcc>
  <rcc rId="7176" sId="1" numFmtId="4">
    <oc r="AT24">
      <v>5295.1950069998747</v>
    </oc>
    <nc r="AT24"/>
  </rcc>
  <rcc rId="7177" sId="1" numFmtId="4">
    <oc r="AT25">
      <v>3957.6703490706855</v>
    </oc>
    <nc r="AT25"/>
  </rcc>
  <rcc rId="7178" sId="1" numFmtId="4">
    <oc r="AT26">
      <v>3160.8140445714575</v>
    </oc>
    <nc r="AT26"/>
  </rcc>
  <rcc rId="7179" sId="1" numFmtId="4">
    <oc r="AT27">
      <v>6405.474471038975</v>
    </oc>
    <nc r="AT27"/>
  </rcc>
  <rcc rId="7180" sId="1" numFmtId="4">
    <oc r="AT28">
      <v>6921.8873597710917</v>
    </oc>
    <nc r="AT28"/>
  </rcc>
  <rcc rId="7181" sId="1" numFmtId="4">
    <oc r="AT29">
      <v>3602.443402797719</v>
    </oc>
    <nc r="AT29"/>
  </rcc>
  <rcc rId="7182" sId="1" numFmtId="4">
    <oc r="AT30">
      <v>3639.1318151643718</v>
    </oc>
    <nc r="AT30"/>
  </rcc>
  <rcc rId="7183" sId="1" numFmtId="4">
    <oc r="AT31">
      <v>5632.5752836480124</v>
    </oc>
    <nc r="AT31"/>
  </rcc>
  <rcc rId="7184" sId="1" numFmtId="4">
    <oc r="AT32">
      <v>4182.1796641448618</v>
    </oc>
    <nc r="AT32"/>
  </rcc>
  <rcc rId="7185" sId="1" numFmtId="4">
    <oc r="AT33">
      <v>7494.9316907025031</v>
    </oc>
    <nc r="AT33"/>
  </rcc>
  <rcc rId="7186" sId="1" numFmtId="4">
    <oc r="AT34">
      <v>7397.8057039756695</v>
    </oc>
    <nc r="AT34"/>
  </rcc>
  <rcc rId="7187" sId="1" numFmtId="4">
    <oc r="AT35">
      <v>6259.811480446604</v>
    </oc>
    <nc r="AT35"/>
  </rcc>
  <rcc rId="7188" sId="1" numFmtId="4">
    <oc r="AT37">
      <v>5625.736855275818</v>
    </oc>
    <nc r="AT37"/>
  </rcc>
  <rcc rId="7189" sId="1" numFmtId="4">
    <oc r="AT38">
      <v>7520.3124999999991</v>
    </oc>
    <nc r="AT38"/>
  </rcc>
  <rcc rId="7190" sId="1" numFmtId="4">
    <oc r="AT39">
      <v>7263.3499018053126</v>
    </oc>
    <nc r="AT39"/>
  </rcc>
  <rcc rId="7191" sId="1" numFmtId="4">
    <oc r="AT40">
      <v>5711.2607633437301</v>
    </oc>
    <nc r="AT40"/>
  </rcc>
  <rcc rId="7192" sId="1" numFmtId="4">
    <oc r="AT41">
      <v>9452.5081199405849</v>
    </oc>
    <nc r="AT41"/>
  </rcc>
  <rcc rId="7193" sId="1" numFmtId="4">
    <oc r="AT42">
      <v>3347.55335831805</v>
    </oc>
    <nc r="AT42"/>
  </rcc>
  <rcc rId="7194" sId="1" numFmtId="4">
    <oc r="AT43">
      <v>4700.2005650477067</v>
    </oc>
    <nc r="AT43"/>
  </rcc>
  <rcc rId="7195" sId="1" numFmtId="4">
    <oc r="AT44">
      <v>3910.9742323663645</v>
    </oc>
    <nc r="AT44"/>
  </rcc>
  <rcc rId="7196" sId="1" numFmtId="4">
    <oc r="AT46">
      <v>4931.1383331786628</v>
    </oc>
    <nc r="AT46"/>
  </rcc>
  <rcc rId="7197" sId="1" numFmtId="4">
    <oc r="AT47">
      <v>8062.3881859810244</v>
    </oc>
    <nc r="AT47"/>
  </rcc>
  <rcc rId="7198" sId="1" numFmtId="4">
    <oc r="AT48">
      <v>11367.91744937616</v>
    </oc>
    <nc r="AT48"/>
  </rcc>
  <rcc rId="7199" sId="1" numFmtId="4">
    <oc r="AT49">
      <v>4976.8975836798345</v>
    </oc>
    <nc r="AT49"/>
  </rcc>
  <rcc rId="7200" sId="1" numFmtId="4">
    <oc r="AT50">
      <v>4329.8835943697304</v>
    </oc>
    <nc r="AT50"/>
  </rcc>
  <rcc rId="7201" sId="1" numFmtId="4">
    <oc r="AT51">
      <v>8706.3735806687127</v>
    </oc>
    <nc r="AT51"/>
  </rcc>
  <rcc rId="7202" sId="1" numFmtId="4">
    <oc r="AT52">
      <v>5173.3535313031407</v>
    </oc>
    <nc r="AT52"/>
  </rcc>
  <rcc rId="7203" sId="1" numFmtId="4">
    <oc r="AT53">
      <v>8839.7673785949282</v>
    </oc>
    <nc r="AT53"/>
  </rcc>
  <rcc rId="7204" sId="1" numFmtId="4">
    <oc r="AT54">
      <v>7579.8532325713677</v>
    </oc>
    <nc r="AT54"/>
  </rcc>
  <rcc rId="7205" sId="1" numFmtId="4">
    <oc r="AT55">
      <v>3099.8661010060514</v>
    </oc>
    <nc r="AT55"/>
  </rcc>
  <rcc rId="7206" sId="1" numFmtId="4">
    <oc r="AT56">
      <v>3398.4448104203316</v>
    </oc>
    <nc r="AT56"/>
  </rcc>
  <rcc rId="7207" sId="1" numFmtId="4">
    <oc r="AT57">
      <v>7150.3902521301216</v>
    </oc>
    <nc r="AT57"/>
  </rcc>
  <rcc rId="7208" sId="1" numFmtId="4">
    <oc r="AT58">
      <v>4540.9412252397606</v>
    </oc>
    <nc r="AT58"/>
  </rcc>
  <rcc rId="7209" sId="1" numFmtId="4">
    <oc r="AT59">
      <v>5113.0935962365493</v>
    </oc>
    <nc r="AT59"/>
  </rcc>
  <rcc rId="7210" sId="1" numFmtId="4">
    <oc r="AT60">
      <v>6704.1132702182695</v>
    </oc>
    <nc r="AT60"/>
  </rcc>
  <rcc rId="7211" sId="1" numFmtId="4">
    <oc r="AT61">
      <v>8189.4724837524072</v>
    </oc>
    <nc r="AT61"/>
  </rcc>
  <rcc rId="7212" sId="1" numFmtId="4">
    <oc r="AT62">
      <v>8617.2550900117876</v>
    </oc>
    <nc r="AT62"/>
  </rcc>
  <rcc rId="7213" sId="1" numFmtId="4">
    <oc r="AT63">
      <v>6643.2731542255633</v>
    </oc>
    <nc r="AT63"/>
  </rcc>
  <rcc rId="7214" sId="1" numFmtId="4">
    <oc r="AT64">
      <v>6246.3566593930063</v>
    </oc>
    <nc r="AT64"/>
  </rcc>
  <rcc rId="7215" sId="1" numFmtId="4">
    <oc r="AT65">
      <v>2563.3463038598811</v>
    </oc>
    <nc r="AT65"/>
  </rcc>
  <rcc rId="7216" sId="1" numFmtId="4">
    <oc r="AT66">
      <v>2349.12308706461</v>
    </oc>
    <nc r="AT66"/>
  </rcc>
  <rcc rId="7217" sId="1" numFmtId="4">
    <oc r="AT67">
      <v>5743.1453975319382</v>
    </oc>
    <nc r="AT67"/>
  </rcc>
  <rcc rId="7218" sId="1" numFmtId="4">
    <oc r="AT68">
      <v>3784.296198336313</v>
    </oc>
    <nc r="AT68"/>
  </rcc>
  <rcc rId="7219" sId="1" numFmtId="4">
    <oc r="AT69">
      <v>9950.993944305792</v>
    </oc>
    <nc r="AT69"/>
  </rcc>
  <rcc rId="7220" sId="1" numFmtId="4">
    <oc r="AT70">
      <v>6660.9423957580148</v>
    </oc>
    <nc r="AT70"/>
  </rcc>
  <rcc rId="7221" sId="1" numFmtId="4">
    <oc r="AT71">
      <v>9587.6663797466481</v>
    </oc>
    <nc r="AT71"/>
  </rcc>
  <rcc rId="7222" sId="1" numFmtId="4">
    <oc r="AT72">
      <v>3478.0713897519508</v>
    </oc>
    <nc r="AT72"/>
  </rcc>
  <rcc rId="7223" sId="1" numFmtId="4">
    <oc r="AT73">
      <v>12653.913829548357</v>
    </oc>
    <nc r="AT73"/>
  </rcc>
  <rcc rId="7224" sId="1" numFmtId="4">
    <oc r="AT74">
      <v>4986.9089147286832</v>
    </oc>
    <nc r="AT74"/>
  </rcc>
  <rcc rId="7225" sId="1" numFmtId="4">
    <oc r="AT75">
      <v>4580.2122428639641</v>
    </oc>
    <nc r="AT75"/>
  </rcc>
  <rcc rId="7226" sId="1" numFmtId="4">
    <oc r="AT76">
      <v>3452.1892877612427</v>
    </oc>
    <nc r="AT76"/>
  </rcc>
  <rcc rId="7227" sId="1" numFmtId="4">
    <oc r="AT77">
      <v>5519.2424027600546</v>
    </oc>
    <nc r="AT77"/>
  </rcc>
  <rcc rId="7228" sId="1" numFmtId="4">
    <oc r="AT78">
      <v>6163.033374617864</v>
    </oc>
    <nc r="AT78"/>
  </rcc>
  <rcc rId="7229" sId="1" numFmtId="4">
    <oc r="AT79">
      <v>3237.9078313396512</v>
    </oc>
    <nc r="AT79"/>
  </rcc>
  <rcc rId="7230" sId="1" numFmtId="4">
    <oc r="AT80">
      <v>4371.7445640996029</v>
    </oc>
    <nc r="AT80"/>
  </rcc>
  <rcc rId="7231" sId="1" numFmtId="4">
    <oc r="AT81">
      <v>3049.1808753490932</v>
    </oc>
    <nc r="AT81"/>
  </rcc>
  <rcc rId="7232" sId="1" numFmtId="4">
    <oc r="AT82">
      <v>3394.706022766266</v>
    </oc>
    <nc r="AT82"/>
  </rcc>
  <rcc rId="7233" sId="1" numFmtId="4">
    <oc r="AT83">
      <v>6171.0873338658903</v>
    </oc>
    <nc r="AT83"/>
  </rcc>
  <rcc rId="7234" sId="1" numFmtId="4">
    <oc r="AT84">
      <v>4983.5039710325946</v>
    </oc>
    <nc r="AT84"/>
  </rcc>
  <rcc rId="7235" sId="1" numFmtId="4">
    <oc r="AT85">
      <v>7776.1549064070077</v>
    </oc>
    <nc r="AT85"/>
  </rcc>
  <rcc rId="7236" sId="1" numFmtId="4">
    <oc r="AT86">
      <v>4970.171815480091</v>
    </oc>
    <nc r="AT86"/>
  </rcc>
  <rcc rId="7237" sId="1" numFmtId="4">
    <oc r="AT87">
      <v>5167.7633642251185</v>
    </oc>
    <nc r="AT87"/>
  </rcc>
  <rcc rId="7238" sId="1" numFmtId="4">
    <oc r="AT88">
      <v>4434.8180062097363</v>
    </oc>
    <nc r="AT88"/>
  </rcc>
  <rcc rId="7239" sId="1" numFmtId="4">
    <oc r="AT89">
      <v>4679.7492747027691</v>
    </oc>
    <nc r="AT89"/>
  </rcc>
  <rcc rId="7240" sId="1" numFmtId="4">
    <oc r="AT90">
      <v>5248.3791283385972</v>
    </oc>
    <nc r="AT90"/>
  </rcc>
  <rcc rId="7241" sId="1" numFmtId="4">
    <oc r="AT91">
      <v>9841.6523300102181</v>
    </oc>
    <nc r="AT91"/>
  </rcc>
  <rcc rId="7242" sId="1" numFmtId="4">
    <oc r="AT92">
      <v>11191.809590479526</v>
    </oc>
    <nc r="AT92"/>
  </rcc>
  <rcc rId="7243" sId="1" numFmtId="4">
    <oc r="AT93">
      <v>12380.112396061813</v>
    </oc>
    <nc r="AT93"/>
  </rcc>
  <rcc rId="7244" sId="1" numFmtId="4">
    <oc r="AT94">
      <v>5762.9468884271009</v>
    </oc>
    <nc r="AT94"/>
  </rcc>
  <rcc rId="7245" sId="1" numFmtId="4">
    <oc r="AT95">
      <v>5957.4362114567602</v>
    </oc>
    <nc r="AT95"/>
  </rcc>
  <rcc rId="7246" sId="1" numFmtId="4">
    <oc r="AT96">
      <v>7248.2170542635658</v>
    </oc>
    <nc r="AT96"/>
  </rcc>
  <rcc rId="7247" sId="1" numFmtId="4">
    <oc r="AT97">
      <v>8968.0778347389896</v>
    </oc>
    <nc r="AT97"/>
  </rcc>
  <rcc rId="7248" sId="1" numFmtId="4">
    <oc r="AT98">
      <v>3351.1754827875729</v>
    </oc>
    <nc r="AT98"/>
  </rcc>
  <rcc rId="7249" sId="1" numFmtId="4">
    <oc r="AT99">
      <v>2200.8333155536939</v>
    </oc>
    <nc r="AT99"/>
  </rcc>
  <rcc rId="7250" sId="1" numFmtId="4">
    <oc r="AT100">
      <v>2045.3880101031805</v>
    </oc>
    <nc r="AT100"/>
  </rcc>
  <rcc rId="7251" sId="1" numFmtId="4">
    <oc r="AT101">
      <v>5958.2709527979432</v>
    </oc>
    <nc r="AT101"/>
  </rcc>
  <rcc rId="7252" sId="1" numFmtId="4">
    <oc r="AT102">
      <v>6670.6072564802416</v>
    </oc>
    <nc r="AT102"/>
  </rcc>
  <rcc rId="7253" sId="1" numFmtId="4">
    <oc r="AT103">
      <v>7662.4536573826308</v>
    </oc>
    <nc r="AT103"/>
  </rcc>
  <rcc rId="7254" sId="1" numFmtId="4">
    <oc r="AT104">
      <v>8090.166704212661</v>
    </oc>
    <nc r="AT104"/>
  </rcc>
  <rcc rId="7255" sId="1" numFmtId="4">
    <oc r="AT105">
      <v>4978.9718872676203</v>
    </oc>
    <nc r="AT105"/>
  </rcc>
  <rcc rId="7256" sId="1" numFmtId="4">
    <oc r="AT106">
      <v>6063.1631787575088</v>
    </oc>
    <nc r="AT106"/>
  </rcc>
  <rcc rId="7257" sId="1" numFmtId="4">
    <oc r="AT107">
      <v>5042.2837057605011</v>
    </oc>
    <nc r="AT107"/>
  </rcc>
  <rcc rId="7258" sId="1" numFmtId="4">
    <oc r="AT108">
      <v>4850.8503941173367</v>
    </oc>
    <nc r="AT108"/>
  </rcc>
  <rcc rId="7259" sId="1" numFmtId="4">
    <oc r="AT109">
      <v>5051.37602732906</v>
    </oc>
    <nc r="AT109"/>
  </rcc>
  <rcc rId="7260" sId="1" numFmtId="4">
    <oc r="AT110">
      <v>5070.2730167947511</v>
    </oc>
    <nc r="AT110"/>
  </rcc>
  <rcc rId="7261" sId="1" numFmtId="4">
    <oc r="AT111">
      <v>8601.7390751763432</v>
    </oc>
    <nc r="AT111"/>
  </rcc>
  <rcc rId="7262" sId="1" numFmtId="4">
    <oc r="AT112">
      <v>5747.1002430775734</v>
    </oc>
    <nc r="AT112"/>
  </rcc>
  <rcc rId="7263" sId="1" numFmtId="4">
    <oc r="AT113">
      <v>10604.153729476617</v>
    </oc>
    <nc r="AT113"/>
  </rcc>
  <rcc rId="7264" sId="1" numFmtId="4">
    <oc r="AT114">
      <v>4830.1333595578844</v>
    </oc>
    <nc r="AT114"/>
  </rcc>
  <rcc rId="7265" sId="1" numFmtId="4">
    <oc r="AT115">
      <v>6684.3923000131081</v>
    </oc>
    <nc r="AT115"/>
  </rcc>
  <rcc rId="7266" sId="1" numFmtId="4">
    <oc r="AT116">
      <v>7122.8712129517971</v>
    </oc>
    <nc r="AT116"/>
  </rcc>
  <rcc rId="7267" sId="1" numFmtId="4">
    <oc r="AT117">
      <v>7947.5859639584123</v>
    </oc>
    <nc r="AT117"/>
  </rcc>
  <rcc rId="7268" sId="1" numFmtId="4">
    <oc r="AT118">
      <v>7325.5098402328058</v>
    </oc>
    <nc r="AT118"/>
  </rcc>
  <rcc rId="7269" sId="1" numFmtId="4">
    <oc r="AT119">
      <v>6270.6617726648601</v>
    </oc>
    <nc r="AT119"/>
  </rcc>
  <rcc rId="7270" sId="1" numFmtId="4">
    <oc r="AT120">
      <v>6673.1489484298481</v>
    </oc>
    <nc r="AT120"/>
  </rcc>
  <rcc rId="7271" sId="1" numFmtId="4">
    <oc r="AT121">
      <v>10492.533344893858</v>
    </oc>
    <nc r="AT121"/>
  </rcc>
  <rcc rId="7272" sId="1" numFmtId="4">
    <oc r="AT122">
      <v>6528.8909102828857</v>
    </oc>
    <nc r="AT122"/>
  </rcc>
  <rcc rId="7273" sId="1" numFmtId="4">
    <oc r="AT123">
      <v>6510.4457353819435</v>
    </oc>
    <nc r="AT123"/>
  </rcc>
  <rcc rId="7274" sId="1" numFmtId="4">
    <oc r="AT124">
      <v>6024.7010576400489</v>
    </oc>
    <nc r="AT124"/>
  </rcc>
  <rcc rId="7275" sId="1" numFmtId="4">
    <oc r="AT125">
      <v>4414.4177671068428</v>
    </oc>
    <nc r="AT125"/>
  </rcc>
  <rcc rId="7276" sId="1" numFmtId="4">
    <oc r="AT126">
      <v>5459.56990726412</v>
    </oc>
    <nc r="AT126"/>
  </rcc>
  <rcc rId="7277" sId="1" numFmtId="4">
    <oc r="AT127">
      <v>4142.558184982352</v>
    </oc>
    <nc r="AT127"/>
  </rcc>
  <rcc rId="7278" sId="1" numFmtId="4">
    <oc r="AT128">
      <v>2827.3526259378341</v>
    </oc>
    <nc r="AT128"/>
  </rcc>
  <rcc rId="7279" sId="1" numFmtId="4">
    <oc r="AT129">
      <v>8154.5881570707788</v>
    </oc>
    <nc r="AT129"/>
  </rcc>
  <rcc rId="7280" sId="1" numFmtId="4">
    <oc r="AT130">
      <v>6370.5695755668521</v>
    </oc>
    <nc r="AT130"/>
  </rcc>
  <rcc rId="7281" sId="1" numFmtId="4">
    <oc r="AT131">
      <v>4532.6361089389375</v>
    </oc>
    <nc r="AT131"/>
  </rcc>
  <rcc rId="7282" sId="1" numFmtId="4">
    <oc r="AT132">
      <v>4027.2686882150397</v>
    </oc>
    <nc r="AT132"/>
  </rcc>
  <rcc rId="7283" sId="1" numFmtId="4">
    <oc r="AT133">
      <v>6348.6701314582697</v>
    </oc>
    <nc r="AT133"/>
  </rcc>
  <rcc rId="7284" sId="1" numFmtId="4">
    <oc r="AT134">
      <v>1326.5092057850832</v>
    </oc>
    <nc r="AT134"/>
  </rcc>
  <rcc rId="7285" sId="1" numFmtId="4">
    <oc r="AT135">
      <v>10648.05666030003</v>
    </oc>
    <nc r="AT135"/>
  </rcc>
  <rcc rId="7286" sId="1" numFmtId="4">
    <oc r="AT136">
      <v>14419.897735115124</v>
    </oc>
    <nc r="AT136"/>
  </rcc>
  <rcc rId="7287" sId="1" numFmtId="4">
    <oc r="AT137">
      <v>7201.9574532431598</v>
    </oc>
    <nc r="AT137"/>
  </rcc>
  <rcc rId="7288" sId="1" numFmtId="4">
    <oc r="AT138">
      <v>9331.9470881955367</v>
    </oc>
    <nc r="AT138"/>
  </rcc>
  <rcc rId="7289" sId="1" numFmtId="4">
    <oc r="AT139">
      <v>4651.597552685248</v>
    </oc>
    <nc r="AT139"/>
  </rcc>
  <rcc rId="7290" sId="1" numFmtId="4">
    <oc r="AT140">
      <v>4020.681699253128</v>
    </oc>
    <nc r="AT140"/>
  </rcc>
  <rcc rId="7291" sId="1" numFmtId="4">
    <oc r="AT141">
      <v>4905.1526219073503</v>
    </oc>
    <nc r="AT141"/>
  </rcc>
  <rcc rId="7292" sId="1" numFmtId="4">
    <oc r="AT142">
      <v>3530.4975660753366</v>
    </oc>
    <nc r="AT142"/>
  </rcc>
  <rcc rId="7293" sId="1" numFmtId="4">
    <oc r="AT143">
      <v>9300.1181015020411</v>
    </oc>
    <nc r="AT143"/>
  </rcc>
  <rcc rId="7294" sId="1" numFmtId="4">
    <oc r="AT144">
      <v>9461.3300347529021</v>
    </oc>
    <nc r="AT144"/>
  </rcc>
  <rcc rId="7295" sId="1" numFmtId="4">
    <oc r="AT145">
      <v>6281.8946163939727</v>
    </oc>
    <nc r="AT145"/>
  </rcc>
  <rcc rId="7296" sId="1" numFmtId="4">
    <oc r="AT146">
      <v>3638.0630783501888</v>
    </oc>
    <nc r="AT146"/>
  </rcc>
  <rcv guid="{648EDD87-2654-4B80-BBE4-7C270B7F7285}" action="delete"/>
  <rdn rId="0" localSheetId="1" customView="1" name="Z_648EDD87_2654_4B80_BBE4_7C270B7F7285_.wvu.PrintTitles" hidden="1" oldHidden="1">
    <formula>'rekapitulace pro r. 2022'!$A:$B,'rekapitulace pro r. 2022'!$1:$4</formula>
    <oldFormula>'rekapitulace pro r. 2022'!$A:$B,'rekapitulace pro r. 2022'!$1:$4</oldFormula>
  </rdn>
  <rdn rId="0" localSheetId="1" customView="1" name="Z_648EDD87_2654_4B80_BBE4_7C270B7F7285_.wvu.FilterData" hidden="1" oldHidden="1">
    <formula>'rekapitulace pro r. 2022'!$C$4:$AY$153</formula>
    <oldFormula>'rekapitulace pro r. 2022'!$C$4:$AY$153</oldFormula>
  </rdn>
  <rcv guid="{648EDD87-2654-4B80-BBE4-7C270B7F7285}"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64" sId="1">
    <oc r="D3" t="inlineStr">
      <is>
        <t>př. poč. zam. 2020 ze stát. r.</t>
      </is>
    </oc>
    <nc r="D3" t="inlineStr">
      <is>
        <t>př. poč. zam. 2021 ze stát. r.</t>
      </is>
    </nc>
  </rcc>
  <rcc rId="5165" sId="1">
    <oc r="E3" t="inlineStr">
      <is>
        <t>př. poč. zam. 2020 z ESF</t>
      </is>
    </oc>
    <nc r="E3" t="inlineStr">
      <is>
        <t>př. poč. zam. 2021 z ESF</t>
      </is>
    </nc>
  </rcc>
  <rcc rId="5166" sId="1">
    <oc r="Y3" t="inlineStr">
      <is>
        <t>oč. pr.př.p. zam. 22 vč. Podp Op</t>
      </is>
    </oc>
    <nc r="Y3" t="inlineStr">
      <is>
        <t>oč. pr.př.p. zam. 22 vč. podp op</t>
      </is>
    </nc>
  </rcc>
  <rcc rId="5167" sId="1" numFmtId="4">
    <oc r="BD15">
      <v>1277</v>
    </oc>
    <nc r="BD15"/>
  </rcc>
  <rcc rId="5168" sId="1" numFmtId="4">
    <oc r="BD17">
      <v>334.6</v>
    </oc>
    <nc r="BD17"/>
  </rcc>
  <rcc rId="5169" sId="1" numFmtId="4">
    <oc r="BD25">
      <v>747.1</v>
    </oc>
    <nc r="BD25"/>
  </rcc>
  <rcc rId="5170" sId="1" numFmtId="4">
    <oc r="BD29">
      <v>95.8</v>
    </oc>
    <nc r="BD29"/>
  </rcc>
  <rcc rId="5171" sId="1" numFmtId="4">
    <oc r="BD49">
      <v>13.9</v>
    </oc>
    <nc r="BD49"/>
  </rcc>
  <rcc rId="5172" sId="1" numFmtId="4">
    <oc r="BD55">
      <v>87.9</v>
    </oc>
    <nc r="BD55"/>
  </rcc>
  <rcc rId="5173" sId="1" numFmtId="4">
    <oc r="BD59">
      <v>744.2</v>
    </oc>
    <nc r="BD59"/>
  </rcc>
  <rcc rId="5174" sId="1" numFmtId="4">
    <oc r="BD63">
      <v>849.6</v>
    </oc>
    <nc r="BD63"/>
  </rcc>
  <rcc rId="5175" sId="1" numFmtId="4">
    <oc r="BD75">
      <v>0</v>
    </oc>
    <nc r="BD75"/>
  </rcc>
  <rcc rId="5176" sId="1" numFmtId="4">
    <oc r="BD79">
      <v>525.6</v>
    </oc>
    <nc r="BD79"/>
  </rcc>
  <rcc rId="5177" sId="1" numFmtId="4">
    <oc r="BD81">
      <v>292.7</v>
    </oc>
    <nc r="BD81"/>
  </rcc>
  <rcc rId="5178" sId="1" numFmtId="4">
    <oc r="BD97">
      <v>205.1</v>
    </oc>
    <nc r="BD97"/>
  </rcc>
  <rcc rId="5179" sId="1" numFmtId="4">
    <oc r="BD99">
      <v>512.70000000000005</v>
    </oc>
    <nc r="BD99"/>
  </rcc>
  <rcc rId="5180" sId="1" numFmtId="4">
    <oc r="BD101">
      <v>173.7</v>
    </oc>
    <nc r="BD101"/>
  </rcc>
  <rcc rId="5181" sId="1" numFmtId="4">
    <oc r="BD119">
      <v>693.7</v>
    </oc>
    <nc r="BD119"/>
  </rcc>
  <rcv guid="{E2F615B6-BBCA-4E66-88C3-CC39B7FC8D9C}" action="delete"/>
  <rdn rId="0" localSheetId="1" customView="1" name="Z_E2F615B6_BBCA_4E66_88C3_CC39B7FC8D9C_.wvu.PrintTitles" hidden="1" oldHidden="1">
    <formula>'rekapitulace pro r. 2022'!$A:$B,'rekapitulace pro r. 2022'!$1:$4</formula>
    <oldFormula>'rekapitulace pro r. 2022'!$A:$B,'rekapitulace pro r. 2022'!$1:$4</oldFormula>
  </rdn>
  <rdn rId="0" localSheetId="1" customView="1" name="Z_E2F615B6_BBCA_4E66_88C3_CC39B7FC8D9C_.wvu.FilterData" hidden="1" oldHidden="1">
    <formula>'rekapitulace pro r. 2022'!$C$4:$AY$153</formula>
    <oldFormula>'rekapitulace pro r. 2022'!$C$4:$AY$153</oldFormula>
  </rdn>
  <rcv guid="{E2F615B6-BBCA-4E66-88C3-CC39B7FC8D9C}"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99" sId="1">
    <nc r="AG4" t="inlineStr">
      <is>
        <t>nenár.2021</t>
      </is>
    </nc>
  </rcc>
  <rfmt sheetId="1" sqref="AG4">
    <dxf>
      <fill>
        <patternFill patternType="solid">
          <bgColor rgb="FFFFFF00"/>
        </patternFill>
      </fill>
    </dxf>
  </rfmt>
  <rfmt sheetId="1" sqref="AG4">
    <dxf>
      <fill>
        <patternFill>
          <bgColor theme="5" tint="0.79998168889431442"/>
        </patternFill>
      </fill>
    </dxf>
  </rfmt>
  <rcc rId="7300" sId="1">
    <oc r="AG6" t="inlineStr">
      <is>
        <t>x</t>
      </is>
    </oc>
    <nc r="AG6">
      <f>(H5+H6+I5+I6)/(12*(D5+D6))*1000</f>
    </nc>
  </rcc>
  <rcc rId="7301" sId="1">
    <oc r="AH5">
      <f>AG5/AB5</f>
    </oc>
    <nc r="AH5">
      <f>AG5/AG6</f>
    </nc>
  </rcc>
  <rcc rId="7302" sId="1">
    <oc r="AG7">
      <f>AF7/(12*(Y7+Y8))*1000</f>
    </oc>
    <nc r="AG7">
      <f>AF7/(12*(Y7+Y8))*1000</f>
    </nc>
  </rcc>
  <rcc rId="7303" sId="1">
    <oc r="AH7">
      <f>AG7/AB7</f>
    </oc>
    <nc r="AH7">
      <f>AG7/AG8</f>
    </nc>
  </rcc>
  <rcc rId="7304" sId="1" odxf="1" dxf="1">
    <oc r="AG8" t="inlineStr">
      <is>
        <t>x</t>
      </is>
    </oc>
    <nc r="AG8">
      <f>(H7+H8+I7+I8)/(12*(D7+D8))*1000</f>
    </nc>
    <odxf>
      <fill>
        <patternFill patternType="none">
          <bgColor indexed="65"/>
        </patternFill>
      </fill>
    </odxf>
    <ndxf>
      <fill>
        <patternFill patternType="solid">
          <bgColor theme="5" tint="0.79998168889431442"/>
        </patternFill>
      </fill>
    </ndxf>
  </rcc>
  <rcc rId="7305" sId="1">
    <oc r="AG9">
      <f>AF9/(12*(Y9+Y10))*1000</f>
    </oc>
    <nc r="AG9">
      <f>AF9/(12*(Y9+Y10))*1000</f>
    </nc>
  </rcc>
  <rcc rId="7306" sId="1">
    <oc r="AH9">
      <f>AG9/AB9</f>
    </oc>
    <nc r="AH9">
      <f>AG9/AG10</f>
    </nc>
  </rcc>
  <rcc rId="7307" sId="1" odxf="1" dxf="1">
    <oc r="AG10" t="inlineStr">
      <is>
        <t>x</t>
      </is>
    </oc>
    <nc r="AG10">
      <f>(H9+H10+I9+I10)/(12*(D9+D10))*1000</f>
    </nc>
    <odxf>
      <fill>
        <patternFill patternType="none">
          <bgColor indexed="65"/>
        </patternFill>
      </fill>
    </odxf>
    <ndxf>
      <fill>
        <patternFill patternType="solid">
          <bgColor theme="5" tint="0.79998168889431442"/>
        </patternFill>
      </fill>
    </ndxf>
  </rcc>
  <rcc rId="7308" sId="1">
    <oc r="AG11">
      <f>AF11/(12*(Y11+Y12))*1000</f>
    </oc>
    <nc r="AG11">
      <f>AF11/(12*(Y11+Y12))*1000</f>
    </nc>
  </rcc>
  <rcc rId="7309" sId="1">
    <oc r="AH11">
      <f>AG11/AB11</f>
    </oc>
    <nc r="AH11">
      <f>AG11/AG12</f>
    </nc>
  </rcc>
  <rcc rId="7310" sId="1" odxf="1" dxf="1">
    <oc r="AG12" t="inlineStr">
      <is>
        <t>x</t>
      </is>
    </oc>
    <nc r="AG12">
      <f>(H11+H12+I11+I12)/(12*(D11+D12))*1000</f>
    </nc>
    <odxf>
      <fill>
        <patternFill patternType="none">
          <bgColor indexed="65"/>
        </patternFill>
      </fill>
    </odxf>
    <ndxf>
      <fill>
        <patternFill patternType="solid">
          <bgColor theme="5" tint="0.79998168889431442"/>
        </patternFill>
      </fill>
    </ndxf>
  </rcc>
  <rcc rId="7311" sId="1">
    <oc r="AG13">
      <f>AF13/(12*(Y13+Y14))*1000</f>
    </oc>
    <nc r="AG13">
      <f>AF13/(12*(Y13+Y14))*1000</f>
    </nc>
  </rcc>
  <rcc rId="7312" sId="1">
    <oc r="AH13">
      <f>AG13/AB13</f>
    </oc>
    <nc r="AH13">
      <f>AG13/AG14</f>
    </nc>
  </rcc>
  <rcc rId="7313" sId="1" odxf="1" dxf="1">
    <oc r="AG14" t="inlineStr">
      <is>
        <t>x</t>
      </is>
    </oc>
    <nc r="AG14">
      <f>(H13+H14+I13+I14)/(12*(D13+D14))*1000</f>
    </nc>
    <odxf>
      <fill>
        <patternFill patternType="none">
          <bgColor indexed="65"/>
        </patternFill>
      </fill>
    </odxf>
    <ndxf>
      <fill>
        <patternFill patternType="solid">
          <bgColor theme="5" tint="0.79998168889431442"/>
        </patternFill>
      </fill>
    </ndxf>
  </rcc>
  <rcc rId="7314" sId="1">
    <oc r="AG15">
      <f>AF15/(12*(Y15+Y16))*1000</f>
    </oc>
    <nc r="AG15">
      <f>AF15/(12*(Y15+Y16))*1000</f>
    </nc>
  </rcc>
  <rcc rId="7315" sId="1">
    <oc r="AH15">
      <f>AG15/AB15</f>
    </oc>
    <nc r="AH15">
      <f>AG15/AG16</f>
    </nc>
  </rcc>
  <rcc rId="7316" sId="1" odxf="1" dxf="1">
    <oc r="AG16" t="inlineStr">
      <is>
        <t>x</t>
      </is>
    </oc>
    <nc r="AG16">
      <f>(H15+H16+I15+I16)/(12*(D15+D16))*1000</f>
    </nc>
    <odxf>
      <fill>
        <patternFill patternType="none">
          <bgColor indexed="65"/>
        </patternFill>
      </fill>
    </odxf>
    <ndxf>
      <fill>
        <patternFill patternType="solid">
          <bgColor theme="5" tint="0.79998168889431442"/>
        </patternFill>
      </fill>
    </ndxf>
  </rcc>
  <rcc rId="7317" sId="1">
    <oc r="AG17">
      <f>AF17/(12*(Y17+Y18))*1000</f>
    </oc>
    <nc r="AG17">
      <f>AF17/(12*(Y17+Y18))*1000</f>
    </nc>
  </rcc>
  <rcc rId="7318" sId="1">
    <oc r="AH17">
      <f>AG17/AB17</f>
    </oc>
    <nc r="AH17">
      <f>AG17/AG18</f>
    </nc>
  </rcc>
  <rcc rId="7319" sId="1" odxf="1" dxf="1">
    <oc r="AG18" t="inlineStr">
      <is>
        <t>x</t>
      </is>
    </oc>
    <nc r="AG18">
      <f>(H17+H18+I17+I18)/(12*(D17+D18))*1000</f>
    </nc>
    <odxf>
      <fill>
        <patternFill patternType="none">
          <bgColor indexed="65"/>
        </patternFill>
      </fill>
    </odxf>
    <ndxf>
      <fill>
        <patternFill patternType="solid">
          <bgColor theme="5" tint="0.79998168889431442"/>
        </patternFill>
      </fill>
    </ndxf>
  </rcc>
  <rcc rId="7320" sId="1">
    <oc r="AG19">
      <f>AF19/(12*(Y19+Y20))*1000</f>
    </oc>
    <nc r="AG19">
      <f>AF19/(12*(Y19+Y20))*1000</f>
    </nc>
  </rcc>
  <rcc rId="7321" sId="1">
    <oc r="AH19">
      <f>AG19/AB19</f>
    </oc>
    <nc r="AH19">
      <f>AG19/AG20</f>
    </nc>
  </rcc>
  <rcc rId="7322" sId="1" odxf="1" dxf="1">
    <oc r="AG20" t="inlineStr">
      <is>
        <t>x</t>
      </is>
    </oc>
    <nc r="AG20">
      <f>(H19+H20+I19+I20)/(12*(D19+D20))*1000</f>
    </nc>
    <odxf>
      <fill>
        <patternFill patternType="none">
          <bgColor indexed="65"/>
        </patternFill>
      </fill>
    </odxf>
    <ndxf>
      <fill>
        <patternFill patternType="solid">
          <bgColor theme="5" tint="0.79998168889431442"/>
        </patternFill>
      </fill>
    </ndxf>
  </rcc>
  <rcc rId="7323" sId="1">
    <oc r="AG21">
      <f>AF21/(12*(Y21+Y22))*1000</f>
    </oc>
    <nc r="AG21">
      <f>AF21/(12*(Y21+Y22))*1000</f>
    </nc>
  </rcc>
  <rcc rId="7324" sId="1">
    <oc r="AH21">
      <f>AG21/AB21</f>
    </oc>
    <nc r="AH21">
      <f>AG21/AG22</f>
    </nc>
  </rcc>
  <rcc rId="7325" sId="1" odxf="1" dxf="1">
    <oc r="AG22" t="inlineStr">
      <is>
        <t>x</t>
      </is>
    </oc>
    <nc r="AG22">
      <f>(H21+H22+I21+I22)/(12*(D21+D22))*1000</f>
    </nc>
    <odxf>
      <fill>
        <patternFill patternType="none">
          <bgColor indexed="65"/>
        </patternFill>
      </fill>
    </odxf>
    <ndxf>
      <fill>
        <patternFill patternType="solid">
          <bgColor theme="5" tint="0.79998168889431442"/>
        </patternFill>
      </fill>
    </ndxf>
  </rcc>
  <rcc rId="7326" sId="1">
    <oc r="AG23">
      <f>AF23/(12*(Y23+Y24))*1000</f>
    </oc>
    <nc r="AG23">
      <f>AF23/(12*(Y23+Y24))*1000</f>
    </nc>
  </rcc>
  <rcc rId="7327" sId="1">
    <oc r="AH23">
      <f>AG23/AB23</f>
    </oc>
    <nc r="AH23">
      <f>AG23/AG24</f>
    </nc>
  </rcc>
  <rcc rId="7328" sId="1" odxf="1" dxf="1">
    <oc r="AG24" t="inlineStr">
      <is>
        <t>x</t>
      </is>
    </oc>
    <nc r="AG24">
      <f>(H23+H24+I23+I24)/(12*(D23+D24))*1000</f>
    </nc>
    <odxf>
      <fill>
        <patternFill patternType="none">
          <bgColor indexed="65"/>
        </patternFill>
      </fill>
    </odxf>
    <ndxf>
      <fill>
        <patternFill patternType="solid">
          <bgColor theme="5" tint="0.79998168889431442"/>
        </patternFill>
      </fill>
    </ndxf>
  </rcc>
  <rcc rId="7329" sId="1">
    <oc r="AG25">
      <f>AF25/(12*(Y25+Y26))*1000</f>
    </oc>
    <nc r="AG25">
      <f>AF25/(12*(Y25+Y26))*1000</f>
    </nc>
  </rcc>
  <rcc rId="7330" sId="1">
    <oc r="AH25">
      <f>AG25/AB25</f>
    </oc>
    <nc r="AH25">
      <f>AG25/AG26</f>
    </nc>
  </rcc>
  <rcc rId="7331" sId="1" odxf="1" dxf="1">
    <oc r="AG26" t="inlineStr">
      <is>
        <t>x</t>
      </is>
    </oc>
    <nc r="AG26">
      <f>(H25+H26+I25+I26)/(12*(D25+D26))*1000</f>
    </nc>
    <odxf>
      <fill>
        <patternFill patternType="none">
          <bgColor indexed="65"/>
        </patternFill>
      </fill>
    </odxf>
    <ndxf>
      <fill>
        <patternFill patternType="solid">
          <bgColor theme="5" tint="0.79998168889431442"/>
        </patternFill>
      </fill>
    </ndxf>
  </rcc>
  <rcc rId="7332" sId="1">
    <oc r="AG27">
      <f>AF27/(12*(Y27+Y28))*1000</f>
    </oc>
    <nc r="AG27">
      <f>AF27/(12*(Y27+Y28))*1000</f>
    </nc>
  </rcc>
  <rcc rId="7333" sId="1">
    <oc r="AH27">
      <f>AG27/AB27</f>
    </oc>
    <nc r="AH27">
      <f>AG27/AG28</f>
    </nc>
  </rcc>
  <rcc rId="7334" sId="1" odxf="1" dxf="1">
    <oc r="AG28" t="inlineStr">
      <is>
        <t>x</t>
      </is>
    </oc>
    <nc r="AG28">
      <f>(H27+H28+I27+I28)/(12*(D27+D28))*1000</f>
    </nc>
    <odxf>
      <fill>
        <patternFill patternType="none">
          <bgColor indexed="65"/>
        </patternFill>
      </fill>
    </odxf>
    <ndxf>
      <fill>
        <patternFill patternType="solid">
          <bgColor theme="5" tint="0.79998168889431442"/>
        </patternFill>
      </fill>
    </ndxf>
  </rcc>
  <rcc rId="7335" sId="1">
    <oc r="AG29">
      <f>AF29/(12*(Y29+Y30))*1000</f>
    </oc>
    <nc r="AG29">
      <f>AF29/(12*(Y29+Y30))*1000</f>
    </nc>
  </rcc>
  <rcc rId="7336" sId="1">
    <oc r="AH29">
      <f>AG29/AB29</f>
    </oc>
    <nc r="AH29">
      <f>AG29/AG30</f>
    </nc>
  </rcc>
  <rcc rId="7337" sId="1" odxf="1" dxf="1">
    <oc r="AG30" t="inlineStr">
      <is>
        <t>x</t>
      </is>
    </oc>
    <nc r="AG30">
      <f>(H29+H30+I29+I30)/(12*(D29+D30))*1000</f>
    </nc>
    <odxf>
      <fill>
        <patternFill patternType="none">
          <bgColor indexed="65"/>
        </patternFill>
      </fill>
    </odxf>
    <ndxf>
      <fill>
        <patternFill patternType="solid">
          <bgColor theme="5" tint="0.79998168889431442"/>
        </patternFill>
      </fill>
    </ndxf>
  </rcc>
  <rcc rId="7338" sId="1">
    <oc r="AG31">
      <f>AF31/(12*(Y31+Y32))*1000</f>
    </oc>
    <nc r="AG31">
      <f>AF31/(12*(Y31+Y32))*1000</f>
    </nc>
  </rcc>
  <rcc rId="7339" sId="1">
    <oc r="AH31">
      <f>AG31/AB31</f>
    </oc>
    <nc r="AH31">
      <f>AG31/AG32</f>
    </nc>
  </rcc>
  <rcc rId="7340" sId="1" odxf="1" dxf="1">
    <oc r="AG32" t="inlineStr">
      <is>
        <t>x</t>
      </is>
    </oc>
    <nc r="AG32">
      <f>(H31+H32+I31+I32)/(12*(D31+D32))*1000</f>
    </nc>
    <odxf>
      <fill>
        <patternFill patternType="none">
          <bgColor indexed="65"/>
        </patternFill>
      </fill>
    </odxf>
    <ndxf>
      <fill>
        <patternFill patternType="solid">
          <bgColor theme="5" tint="0.79998168889431442"/>
        </patternFill>
      </fill>
    </ndxf>
  </rcc>
  <rcc rId="7341" sId="1">
    <oc r="AG33">
      <f>AF33/(12*(Y33+Y34))*1000</f>
    </oc>
    <nc r="AG33">
      <f>AF33/(12*(Y33+Y34))*1000</f>
    </nc>
  </rcc>
  <rcc rId="7342" sId="1">
    <oc r="AH33">
      <f>AG33/AB33</f>
    </oc>
    <nc r="AH33">
      <f>AG33/AG34</f>
    </nc>
  </rcc>
  <rcc rId="7343" sId="1" odxf="1" dxf="1">
    <oc r="AG34" t="inlineStr">
      <is>
        <t>x</t>
      </is>
    </oc>
    <nc r="AG34">
      <f>(H33+H34+I33+I34)/(12*(D33+D34))*1000</f>
    </nc>
    <odxf>
      <fill>
        <patternFill patternType="none">
          <bgColor indexed="65"/>
        </patternFill>
      </fill>
    </odxf>
    <ndxf>
      <fill>
        <patternFill patternType="solid">
          <bgColor theme="5" tint="0.79998168889431442"/>
        </patternFill>
      </fill>
    </ndxf>
  </rcc>
  <rcc rId="7344" sId="1">
    <oc r="AG35">
      <f>AF35/(12*(Y35+Y36))*1000</f>
    </oc>
    <nc r="AG35">
      <f>AF35/(12*(Y35+Y36))*1000</f>
    </nc>
  </rcc>
  <rcc rId="7345" sId="1">
    <oc r="AH35">
      <f>AG35/AB35</f>
    </oc>
    <nc r="AH35">
      <f>AG35/AG36</f>
    </nc>
  </rcc>
  <rcc rId="7346" sId="1" odxf="1" dxf="1">
    <oc r="AG36" t="inlineStr">
      <is>
        <t>x</t>
      </is>
    </oc>
    <nc r="AG36">
      <f>(H35+H36+I35+I36)/(12*(D35+D36))*1000</f>
    </nc>
    <odxf>
      <fill>
        <patternFill patternType="none">
          <bgColor indexed="65"/>
        </patternFill>
      </fill>
    </odxf>
    <ndxf>
      <fill>
        <patternFill patternType="solid">
          <bgColor theme="5" tint="0.79998168889431442"/>
        </patternFill>
      </fill>
    </ndxf>
  </rcc>
  <rcc rId="7347" sId="1">
    <oc r="AG37">
      <f>AF37/(12*(Y37+Y38))*1000</f>
    </oc>
    <nc r="AG37">
      <f>AF37/(12*(Y37+Y38))*1000</f>
    </nc>
  </rcc>
  <rcc rId="7348" sId="1">
    <oc r="AH37">
      <f>AG37/AB37</f>
    </oc>
    <nc r="AH37">
      <f>AG37/AG38</f>
    </nc>
  </rcc>
  <rcc rId="7349" sId="1" odxf="1" dxf="1">
    <oc r="AG38" t="inlineStr">
      <is>
        <t>x</t>
      </is>
    </oc>
    <nc r="AG38">
      <f>(H37+H38+I37+I38)/(12*(D37+D38))*1000</f>
    </nc>
    <odxf>
      <fill>
        <patternFill patternType="none">
          <bgColor indexed="65"/>
        </patternFill>
      </fill>
    </odxf>
    <ndxf>
      <fill>
        <patternFill patternType="solid">
          <bgColor theme="5" tint="0.79998168889431442"/>
        </patternFill>
      </fill>
    </ndxf>
  </rcc>
  <rcc rId="7350" sId="1">
    <oc r="AG39">
      <f>AF39/(12*(Y39+Y40))*1000</f>
    </oc>
    <nc r="AG39">
      <f>AF39/(12*(Y39+Y40))*1000</f>
    </nc>
  </rcc>
  <rcc rId="7351" sId="1">
    <oc r="AH39">
      <f>AG39/AB39</f>
    </oc>
    <nc r="AH39">
      <f>AG39/AG40</f>
    </nc>
  </rcc>
  <rcc rId="7352" sId="1" odxf="1" dxf="1">
    <oc r="AG40" t="inlineStr">
      <is>
        <t>x</t>
      </is>
    </oc>
    <nc r="AG40">
      <f>(H39+H40+I39+I40)/(12*(D39+D40))*1000</f>
    </nc>
    <odxf>
      <fill>
        <patternFill patternType="none">
          <bgColor indexed="65"/>
        </patternFill>
      </fill>
    </odxf>
    <ndxf>
      <fill>
        <patternFill patternType="solid">
          <bgColor theme="5" tint="0.79998168889431442"/>
        </patternFill>
      </fill>
    </ndxf>
  </rcc>
  <rcc rId="7353" sId="1">
    <oc r="AG41">
      <f>AF41/(12*(Y41+Y42))*1000</f>
    </oc>
    <nc r="AG41">
      <f>AF41/(12*(Y41+Y42))*1000</f>
    </nc>
  </rcc>
  <rcc rId="7354" sId="1">
    <oc r="AH41">
      <f>AG41/AB41</f>
    </oc>
    <nc r="AH41">
      <f>AG41/AG42</f>
    </nc>
  </rcc>
  <rcc rId="7355" sId="1" odxf="1" dxf="1">
    <oc r="AG42" t="inlineStr">
      <is>
        <t>x</t>
      </is>
    </oc>
    <nc r="AG42">
      <f>(H41+H42+I41+I42)/(12*(D41+D42))*1000</f>
    </nc>
    <odxf>
      <fill>
        <patternFill patternType="none">
          <bgColor indexed="65"/>
        </patternFill>
      </fill>
    </odxf>
    <ndxf>
      <fill>
        <patternFill patternType="solid">
          <bgColor theme="5" tint="0.79998168889431442"/>
        </patternFill>
      </fill>
    </ndxf>
  </rcc>
  <rcc rId="7356" sId="1">
    <oc r="AG43">
      <f>AF43/(12*(Y43+Y44))*1000</f>
    </oc>
    <nc r="AG43">
      <f>AF43/(12*(Y43+Y44))*1000</f>
    </nc>
  </rcc>
  <rcc rId="7357" sId="1">
    <oc r="AH43">
      <f>AG43/AB43</f>
    </oc>
    <nc r="AH43">
      <f>AG43/AG44</f>
    </nc>
  </rcc>
  <rcc rId="7358" sId="1" odxf="1" dxf="1">
    <oc r="AG44" t="inlineStr">
      <is>
        <t>x</t>
      </is>
    </oc>
    <nc r="AG44">
      <f>(H43+H44+I43+I44)/(12*(D43+D44))*1000</f>
    </nc>
    <odxf>
      <fill>
        <patternFill patternType="none">
          <bgColor indexed="65"/>
        </patternFill>
      </fill>
    </odxf>
    <ndxf>
      <fill>
        <patternFill patternType="solid">
          <bgColor theme="5" tint="0.79998168889431442"/>
        </patternFill>
      </fill>
    </ndxf>
  </rcc>
  <rcc rId="7359" sId="1" odxf="1" dxf="1">
    <oc r="AG45">
      <f>AF45/(12*(Y45+Y46))*1000</f>
    </oc>
    <nc r="AG45">
      <f>AF45/(12*(Y45+Y46))*1000</f>
    </nc>
    <odxf>
      <border outline="0">
        <top style="medium">
          <color indexed="64"/>
        </top>
      </border>
    </odxf>
    <ndxf>
      <border outline="0">
        <top style="thin">
          <color indexed="64"/>
        </top>
      </border>
    </ndxf>
  </rcc>
  <rcc rId="7360" sId="1" odxf="1" dxf="1">
    <oc r="AH45">
      <f>AG45/AB45</f>
    </oc>
    <nc r="AH45">
      <f>AG45/AG46</f>
    </nc>
    <odxf>
      <border outline="0">
        <top style="medium">
          <color indexed="64"/>
        </top>
      </border>
    </odxf>
    <ndxf>
      <border outline="0">
        <top style="thin">
          <color indexed="64"/>
        </top>
      </border>
    </ndxf>
  </rcc>
  <rcc rId="7361" sId="1" odxf="1" dxf="1">
    <oc r="AG46" t="inlineStr">
      <is>
        <t>x</t>
      </is>
    </oc>
    <nc r="AG46">
      <f>(H45+H46+I45+I46)/(12*(D45+D46))*1000</f>
    </nc>
    <odxf>
      <fill>
        <patternFill patternType="none">
          <bgColor indexed="65"/>
        </patternFill>
      </fill>
    </odxf>
    <ndxf>
      <fill>
        <patternFill patternType="solid">
          <bgColor theme="5" tint="0.79998168889431442"/>
        </patternFill>
      </fill>
    </ndxf>
  </rcc>
  <rcc rId="7362" sId="1" odxf="1" dxf="1">
    <oc r="AG47">
      <f>AF47/(12*(Y47+Y48))*1000</f>
    </oc>
    <nc r="AG47">
      <f>AF47/(12*(Y47+Y48))*1000</f>
    </nc>
    <odxf>
      <border outline="0">
        <top/>
      </border>
    </odxf>
    <ndxf>
      <border outline="0">
        <top style="thin">
          <color indexed="64"/>
        </top>
      </border>
    </ndxf>
  </rcc>
  <rcc rId="7363" sId="1" odxf="1" dxf="1">
    <oc r="AH47">
      <f>AG47/AB47</f>
    </oc>
    <nc r="AH47">
      <f>AG47/AG48</f>
    </nc>
    <odxf>
      <border outline="0">
        <top/>
      </border>
    </odxf>
    <ndxf>
      <border outline="0">
        <top style="thin">
          <color indexed="64"/>
        </top>
      </border>
    </ndxf>
  </rcc>
  <rcc rId="7364" sId="1" odxf="1" dxf="1">
    <oc r="AG48" t="inlineStr">
      <is>
        <t>x</t>
      </is>
    </oc>
    <nc r="AG48">
      <f>(H47+H48+I47+I48)/(12*(D47+D48))*1000</f>
    </nc>
    <odxf>
      <fill>
        <patternFill patternType="none">
          <bgColor indexed="65"/>
        </patternFill>
      </fill>
    </odxf>
    <ndxf>
      <fill>
        <patternFill patternType="solid">
          <bgColor theme="5" tint="0.79998168889431442"/>
        </patternFill>
      </fill>
    </ndxf>
  </rcc>
  <rcc rId="7365" sId="1">
    <oc r="AG49">
      <f>AF49/(12*(Y49+Y50))*1000</f>
    </oc>
    <nc r="AG49">
      <f>AF49/(12*(Y49+Y50))*1000</f>
    </nc>
  </rcc>
  <rcc rId="7366" sId="1">
    <oc r="AH49">
      <f>AG49/AB49</f>
    </oc>
    <nc r="AH49">
      <f>AG49/AG50</f>
    </nc>
  </rcc>
  <rcc rId="7367" sId="1" odxf="1" dxf="1">
    <oc r="AG50" t="inlineStr">
      <is>
        <t>x</t>
      </is>
    </oc>
    <nc r="AG50">
      <f>(H49+H50+I49+I50)/(12*(D49+D50))*1000</f>
    </nc>
    <odxf>
      <fill>
        <patternFill patternType="none">
          <bgColor indexed="65"/>
        </patternFill>
      </fill>
    </odxf>
    <ndxf>
      <fill>
        <patternFill patternType="solid">
          <bgColor theme="5" tint="0.79998168889431442"/>
        </patternFill>
      </fill>
    </ndxf>
  </rcc>
  <rcc rId="7368" sId="1">
    <oc r="AG51">
      <f>AF51/(12*(Y51+Y52))*1000</f>
    </oc>
    <nc r="AG51">
      <f>AF51/(12*(Y51+Y52))*1000</f>
    </nc>
  </rcc>
  <rcc rId="7369" sId="1">
    <oc r="AH51">
      <f>AG51/AB51</f>
    </oc>
    <nc r="AH51">
      <f>AG51/AG52</f>
    </nc>
  </rcc>
  <rcc rId="7370" sId="1" odxf="1" dxf="1">
    <oc r="AG52" t="inlineStr">
      <is>
        <t>x</t>
      </is>
    </oc>
    <nc r="AG52">
      <f>(H51+H52+I51+I52)/(12*(D51+D52))*1000</f>
    </nc>
    <odxf>
      <fill>
        <patternFill patternType="none">
          <bgColor indexed="65"/>
        </patternFill>
      </fill>
    </odxf>
    <ndxf>
      <fill>
        <patternFill patternType="solid">
          <bgColor theme="5" tint="0.79998168889431442"/>
        </patternFill>
      </fill>
    </ndxf>
  </rcc>
  <rcc rId="7371" sId="1">
    <oc r="AG53">
      <f>AF53/(12*(Y53+Y54))*1000</f>
    </oc>
    <nc r="AG53">
      <f>AF53/(12*(Y53+Y54))*1000</f>
    </nc>
  </rcc>
  <rcc rId="7372" sId="1">
    <oc r="AH53">
      <f>AG53/AB53</f>
    </oc>
    <nc r="AH53">
      <f>AG53/AG54</f>
    </nc>
  </rcc>
  <rcc rId="7373" sId="1" odxf="1" dxf="1">
    <oc r="AG54" t="inlineStr">
      <is>
        <t>x</t>
      </is>
    </oc>
    <nc r="AG54">
      <f>(H53+H54+I53+I54)/(12*(D53+D54))*1000</f>
    </nc>
    <odxf>
      <fill>
        <patternFill patternType="none">
          <bgColor indexed="65"/>
        </patternFill>
      </fill>
    </odxf>
    <ndxf>
      <fill>
        <patternFill patternType="solid">
          <bgColor theme="5" tint="0.79998168889431442"/>
        </patternFill>
      </fill>
    </ndxf>
  </rcc>
  <rcc rId="7374" sId="1">
    <oc r="AG55">
      <f>AF55/(12*(Y55+Y56))*1000</f>
    </oc>
    <nc r="AG55">
      <f>AF55/(12*(Y55+Y56))*1000</f>
    </nc>
  </rcc>
  <rcc rId="7375" sId="1">
    <oc r="AH55">
      <f>AG55/AB55</f>
    </oc>
    <nc r="AH55">
      <f>AG55/AG56</f>
    </nc>
  </rcc>
  <rcc rId="7376" sId="1" odxf="1" dxf="1">
    <oc r="AG56" t="inlineStr">
      <is>
        <t>x</t>
      </is>
    </oc>
    <nc r="AG56">
      <f>(H55+H56+I55+I56)/(12*(D55+D56))*1000</f>
    </nc>
    <odxf>
      <fill>
        <patternFill patternType="none">
          <bgColor indexed="65"/>
        </patternFill>
      </fill>
    </odxf>
    <ndxf>
      <fill>
        <patternFill patternType="solid">
          <bgColor theme="5" tint="0.79998168889431442"/>
        </patternFill>
      </fill>
    </ndxf>
  </rcc>
  <rcc rId="7377" sId="1">
    <oc r="AG57">
      <f>AF57/(12*(Y57+Y58))*1000</f>
    </oc>
    <nc r="AG57">
      <f>AF57/(12*(Y57+Y58))*1000</f>
    </nc>
  </rcc>
  <rcc rId="7378" sId="1">
    <oc r="AH57">
      <f>AG57/AB57</f>
    </oc>
    <nc r="AH57">
      <f>AG57/AG58</f>
    </nc>
  </rcc>
  <rcc rId="7379" sId="1" odxf="1" dxf="1">
    <oc r="AG58" t="inlineStr">
      <is>
        <t>x</t>
      </is>
    </oc>
    <nc r="AG58">
      <f>(H57+H58+I57+I58)/(12*(D57+D58))*1000</f>
    </nc>
    <odxf>
      <fill>
        <patternFill patternType="none">
          <bgColor indexed="65"/>
        </patternFill>
      </fill>
    </odxf>
    <ndxf>
      <fill>
        <patternFill patternType="solid">
          <bgColor theme="5" tint="0.79998168889431442"/>
        </patternFill>
      </fill>
    </ndxf>
  </rcc>
  <rcc rId="7380" sId="1">
    <oc r="AG59">
      <f>AF59/(12*(Y59+Y60))*1000</f>
    </oc>
    <nc r="AG59">
      <f>AF59/(12*(Y59+Y60))*1000</f>
    </nc>
  </rcc>
  <rcc rId="7381" sId="1">
    <oc r="AH59">
      <f>AG59/AB59</f>
    </oc>
    <nc r="AH59">
      <f>AG59/AG60</f>
    </nc>
  </rcc>
  <rcc rId="7382" sId="1" odxf="1" dxf="1">
    <oc r="AG60" t="inlineStr">
      <is>
        <t>x</t>
      </is>
    </oc>
    <nc r="AG60">
      <f>(H59+H60+I59+I60)/(12*(D59+D60))*1000</f>
    </nc>
    <odxf>
      <fill>
        <patternFill patternType="none">
          <bgColor indexed="65"/>
        </patternFill>
      </fill>
    </odxf>
    <ndxf>
      <fill>
        <patternFill patternType="solid">
          <bgColor theme="5" tint="0.79998168889431442"/>
        </patternFill>
      </fill>
    </ndxf>
  </rcc>
  <rcc rId="7383" sId="1">
    <oc r="AG61">
      <f>AF61/(12*(Y61+Y62))*1000</f>
    </oc>
    <nc r="AG61">
      <f>AF61/(12*(Y61+Y62))*1000</f>
    </nc>
  </rcc>
  <rcc rId="7384" sId="1">
    <oc r="AH61">
      <f>AG61/AB61</f>
    </oc>
    <nc r="AH61">
      <f>AG61/AG62</f>
    </nc>
  </rcc>
  <rcc rId="7385" sId="1" odxf="1" dxf="1">
    <oc r="AG62" t="inlineStr">
      <is>
        <t>x</t>
      </is>
    </oc>
    <nc r="AG62">
      <f>(H61+H62+I61+I62)/(12*(D61+D62))*1000</f>
    </nc>
    <odxf>
      <fill>
        <patternFill patternType="none">
          <bgColor indexed="65"/>
        </patternFill>
      </fill>
    </odxf>
    <ndxf>
      <fill>
        <patternFill patternType="solid">
          <bgColor theme="5" tint="0.79998168889431442"/>
        </patternFill>
      </fill>
    </ndxf>
  </rcc>
  <rcc rId="7386" sId="1">
    <oc r="AG63">
      <f>AF63/(12*(Y63+Y64))*1000</f>
    </oc>
    <nc r="AG63">
      <f>AF63/(12*(Y63+Y64))*1000</f>
    </nc>
  </rcc>
  <rcc rId="7387" sId="1">
    <oc r="AH63">
      <f>AG63/AB63</f>
    </oc>
    <nc r="AH63">
      <f>AG63/AG64</f>
    </nc>
  </rcc>
  <rcc rId="7388" sId="1" odxf="1" dxf="1">
    <oc r="AG64" t="inlineStr">
      <is>
        <t>x</t>
      </is>
    </oc>
    <nc r="AG64">
      <f>(H63+H64+I63+I64)/(12*(D63+D64))*1000</f>
    </nc>
    <odxf>
      <fill>
        <patternFill patternType="none">
          <bgColor indexed="65"/>
        </patternFill>
      </fill>
    </odxf>
    <ndxf>
      <fill>
        <patternFill patternType="solid">
          <bgColor theme="5" tint="0.79998168889431442"/>
        </patternFill>
      </fill>
    </ndxf>
  </rcc>
  <rcc rId="7389" sId="1">
    <oc r="AG65">
      <f>AF65/(12*(Y65+Y66))*1000</f>
    </oc>
    <nc r="AG65">
      <f>AF65/(12*(Y65+Y66))*1000</f>
    </nc>
  </rcc>
  <rcc rId="7390" sId="1">
    <oc r="AH65">
      <f>AG65/AB65</f>
    </oc>
    <nc r="AH65">
      <f>AG65/AG66</f>
    </nc>
  </rcc>
  <rcc rId="7391" sId="1" odxf="1" dxf="1">
    <oc r="AG66" t="inlineStr">
      <is>
        <t>x</t>
      </is>
    </oc>
    <nc r="AG66">
      <f>(H65+H66+I65+I66)/(12*(D65+D66))*1000</f>
    </nc>
    <odxf>
      <fill>
        <patternFill patternType="none">
          <bgColor indexed="65"/>
        </patternFill>
      </fill>
    </odxf>
    <ndxf>
      <fill>
        <patternFill patternType="solid">
          <bgColor theme="5" tint="0.79998168889431442"/>
        </patternFill>
      </fill>
    </ndxf>
  </rcc>
  <rcc rId="7392" sId="1">
    <oc r="AG67">
      <f>AF67/(12*(Y67+Y68))*1000</f>
    </oc>
    <nc r="AG67">
      <f>AF67/(12*(Y67+Y68))*1000</f>
    </nc>
  </rcc>
  <rcc rId="7393" sId="1">
    <oc r="AH67">
      <f>AG67/AB67</f>
    </oc>
    <nc r="AH67">
      <f>AG67/AG68</f>
    </nc>
  </rcc>
  <rcc rId="7394" sId="1" odxf="1" dxf="1">
    <oc r="AG68" t="inlineStr">
      <is>
        <t>x</t>
      </is>
    </oc>
    <nc r="AG68">
      <f>(H67+H68+I67+I68)/(12*(D67+D68))*1000</f>
    </nc>
    <odxf>
      <fill>
        <patternFill patternType="none">
          <bgColor indexed="65"/>
        </patternFill>
      </fill>
      <border outline="0">
        <bottom/>
      </border>
    </odxf>
    <ndxf>
      <fill>
        <patternFill patternType="solid">
          <bgColor theme="5" tint="0.79998168889431442"/>
        </patternFill>
      </fill>
      <border outline="0">
        <bottom style="medium">
          <color indexed="64"/>
        </bottom>
      </border>
    </ndxf>
  </rcc>
  <rfmt sheetId="1" sqref="AH68" start="0" length="0">
    <dxf>
      <border outline="0">
        <bottom style="medium">
          <color indexed="64"/>
        </bottom>
      </border>
    </dxf>
  </rfmt>
  <rcc rId="7395" sId="1" odxf="1" dxf="1">
    <oc r="AG69">
      <f>AF69/(12*(Y69+Y70))*1000</f>
    </oc>
    <nc r="AG69">
      <f>AF69/(12*(Y69+Y70))*1000</f>
    </nc>
    <odxf>
      <border outline="0">
        <top style="thick">
          <color indexed="64"/>
        </top>
      </border>
    </odxf>
    <ndxf>
      <border outline="0">
        <top style="thin">
          <color indexed="64"/>
        </top>
      </border>
    </ndxf>
  </rcc>
  <rcc rId="7396" sId="1" odxf="1" dxf="1">
    <oc r="AH69">
      <f>AG69/AB69</f>
    </oc>
    <nc r="AH69">
      <f>AG69/AG70</f>
    </nc>
    <odxf>
      <border outline="0">
        <top style="thick">
          <color indexed="64"/>
        </top>
      </border>
    </odxf>
    <ndxf>
      <border outline="0">
        <top style="thin">
          <color indexed="64"/>
        </top>
      </border>
    </ndxf>
  </rcc>
  <rcc rId="7397" sId="1" odxf="1" dxf="1">
    <oc r="AG70" t="inlineStr">
      <is>
        <t>x</t>
      </is>
    </oc>
    <nc r="AG70">
      <f>(H69+H70+I69+I70)/(12*(D69+D70))*1000</f>
    </nc>
    <odxf>
      <fill>
        <patternFill patternType="none">
          <bgColor indexed="65"/>
        </patternFill>
      </fill>
    </odxf>
    <ndxf>
      <fill>
        <patternFill patternType="solid">
          <bgColor theme="5" tint="0.79998168889431442"/>
        </patternFill>
      </fill>
    </ndxf>
  </rcc>
  <rcc rId="7398" sId="1">
    <oc r="AG71">
      <f>AF71/(12*(Y71+Y72))*1000</f>
    </oc>
    <nc r="AG71">
      <f>AF71/(12*(Y71+Y72))*1000</f>
    </nc>
  </rcc>
  <rcc rId="7399" sId="1">
    <oc r="AH71">
      <f>AG71/AB71</f>
    </oc>
    <nc r="AH71">
      <f>AG71/AG72</f>
    </nc>
  </rcc>
  <rcc rId="7400" sId="1" odxf="1" dxf="1">
    <oc r="AG72" t="inlineStr">
      <is>
        <t>x</t>
      </is>
    </oc>
    <nc r="AG72">
      <f>(H71+H72+I71+I72)/(12*(D71+D72))*1000</f>
    </nc>
    <odxf>
      <fill>
        <patternFill patternType="none">
          <bgColor indexed="65"/>
        </patternFill>
      </fill>
    </odxf>
    <ndxf>
      <fill>
        <patternFill patternType="solid">
          <bgColor theme="5" tint="0.79998168889431442"/>
        </patternFill>
      </fill>
    </ndxf>
  </rcc>
  <rcc rId="7401" sId="1">
    <oc r="AG73">
      <f>AF73/(12*(Y73+Y74))*1000</f>
    </oc>
    <nc r="AG73">
      <f>AF73/(12*(Y73+Y74))*1000</f>
    </nc>
  </rcc>
  <rcc rId="7402" sId="1">
    <oc r="AH73">
      <f>AG73/AB73</f>
    </oc>
    <nc r="AH73">
      <f>AG73/AG74</f>
    </nc>
  </rcc>
  <rcc rId="7403" sId="1" odxf="1" dxf="1">
    <oc r="AG74" t="inlineStr">
      <is>
        <t>x</t>
      </is>
    </oc>
    <nc r="AG74">
      <f>(H73+H74+I73+I74)/(12*(D73+D74))*1000</f>
    </nc>
    <odxf>
      <fill>
        <patternFill patternType="none">
          <bgColor indexed="65"/>
        </patternFill>
      </fill>
    </odxf>
    <ndxf>
      <fill>
        <patternFill patternType="solid">
          <bgColor theme="5" tint="0.79998168889431442"/>
        </patternFill>
      </fill>
    </ndxf>
  </rcc>
  <rcc rId="7404" sId="1">
    <oc r="AG75">
      <f>AF75/(12*(Y75+Y76))*1000</f>
    </oc>
    <nc r="AG75">
      <f>AF75/(12*(Y75+Y76))*1000</f>
    </nc>
  </rcc>
  <rcc rId="7405" sId="1">
    <oc r="AH75">
      <f>AG75/AB75</f>
    </oc>
    <nc r="AH75">
      <f>AG75/AG76</f>
    </nc>
  </rcc>
  <rcc rId="7406" sId="1" odxf="1" dxf="1">
    <oc r="AG76" t="inlineStr">
      <is>
        <t>x</t>
      </is>
    </oc>
    <nc r="AG76">
      <f>(H75+H76+I75+I76)/(12*(D75+D76))*1000</f>
    </nc>
    <odxf>
      <fill>
        <patternFill patternType="none">
          <bgColor indexed="65"/>
        </patternFill>
      </fill>
    </odxf>
    <ndxf>
      <fill>
        <patternFill patternType="solid">
          <bgColor theme="5" tint="0.79998168889431442"/>
        </patternFill>
      </fill>
    </ndxf>
  </rcc>
  <rcc rId="7407" sId="1">
    <oc r="AG77">
      <f>AF77/(12*(Y77+Y78))*1000</f>
    </oc>
    <nc r="AG77">
      <f>AF77/(12*(Y77+Y78))*1000</f>
    </nc>
  </rcc>
  <rcc rId="7408" sId="1">
    <oc r="AH77">
      <f>AG77/AB77</f>
    </oc>
    <nc r="AH77">
      <f>AG77/AG78</f>
    </nc>
  </rcc>
  <rcc rId="7409" sId="1" odxf="1" dxf="1">
    <oc r="AG78" t="inlineStr">
      <is>
        <t>x</t>
      </is>
    </oc>
    <nc r="AG78">
      <f>(H77+H78+I77+I78)/(12*(D77+D78))*1000</f>
    </nc>
    <odxf>
      <fill>
        <patternFill patternType="none">
          <bgColor indexed="65"/>
        </patternFill>
      </fill>
    </odxf>
    <ndxf>
      <fill>
        <patternFill patternType="solid">
          <bgColor theme="5" tint="0.79998168889431442"/>
        </patternFill>
      </fill>
    </ndxf>
  </rcc>
  <rcc rId="7410" sId="1">
    <oc r="AG79">
      <f>AF79/(12*(Y79+Y80))*1000</f>
    </oc>
    <nc r="AG79">
      <f>AF79/(12*(Y79+Y80))*1000</f>
    </nc>
  </rcc>
  <rcc rId="7411" sId="1">
    <oc r="AH79">
      <f>AG79/AB79</f>
    </oc>
    <nc r="AH79">
      <f>AG79/AG80</f>
    </nc>
  </rcc>
  <rcc rId="7412" sId="1" odxf="1" dxf="1">
    <oc r="AG80" t="inlineStr">
      <is>
        <t>x</t>
      </is>
    </oc>
    <nc r="AG80">
      <f>(H79+H80+I79+I80)/(12*(D79+D80))*1000</f>
    </nc>
    <odxf>
      <fill>
        <patternFill patternType="none">
          <bgColor indexed="65"/>
        </patternFill>
      </fill>
    </odxf>
    <ndxf>
      <fill>
        <patternFill patternType="solid">
          <bgColor theme="5" tint="0.79998168889431442"/>
        </patternFill>
      </fill>
    </ndxf>
  </rcc>
  <rcc rId="7413" sId="1">
    <oc r="AG81">
      <f>AF81/(12*(Y81+Y82))*1000</f>
    </oc>
    <nc r="AG81">
      <f>AF81/(12*(Y81+Y82))*1000</f>
    </nc>
  </rcc>
  <rcc rId="7414" sId="1">
    <oc r="AH81">
      <f>AG81/AB81</f>
    </oc>
    <nc r="AH81">
      <f>AG81/AG82</f>
    </nc>
  </rcc>
  <rcc rId="7415" sId="1" odxf="1" dxf="1">
    <oc r="AG82" t="inlineStr">
      <is>
        <t>x</t>
      </is>
    </oc>
    <nc r="AG82">
      <f>(H81+H82+I81+I82)/(12*(D81+D82))*1000</f>
    </nc>
    <odxf>
      <fill>
        <patternFill patternType="none">
          <bgColor indexed="65"/>
        </patternFill>
      </fill>
    </odxf>
    <ndxf>
      <fill>
        <patternFill patternType="solid">
          <bgColor theme="5" tint="0.79998168889431442"/>
        </patternFill>
      </fill>
    </ndxf>
  </rcc>
  <rcc rId="7416" sId="1">
    <oc r="AG83">
      <f>AF83/(12*(Y83+Y84))*1000</f>
    </oc>
    <nc r="AG83">
      <f>AF83/(12*(Y83+Y84))*1000</f>
    </nc>
  </rcc>
  <rcc rId="7417" sId="1">
    <oc r="AH83">
      <f>AG83/AB83</f>
    </oc>
    <nc r="AH83">
      <f>AG83/AG84</f>
    </nc>
  </rcc>
  <rcc rId="7418" sId="1" odxf="1" dxf="1">
    <oc r="AG84" t="inlineStr">
      <is>
        <t>x</t>
      </is>
    </oc>
    <nc r="AG84">
      <f>(H83+H84+I83+I84)/(12*(D83+D84))*1000</f>
    </nc>
    <odxf>
      <fill>
        <patternFill patternType="none">
          <bgColor indexed="65"/>
        </patternFill>
      </fill>
    </odxf>
    <ndxf>
      <fill>
        <patternFill patternType="solid">
          <bgColor theme="5" tint="0.79998168889431442"/>
        </patternFill>
      </fill>
    </ndxf>
  </rcc>
  <rcc rId="7419" sId="1">
    <oc r="AG85">
      <f>AF85/(12*(Y85+Y86))*1000</f>
    </oc>
    <nc r="AG85">
      <f>AF85/(12*(Y85+Y86))*1000</f>
    </nc>
  </rcc>
  <rcc rId="7420" sId="1">
    <oc r="AH85">
      <f>AG85/AB85</f>
    </oc>
    <nc r="AH85">
      <f>AG85/AG86</f>
    </nc>
  </rcc>
  <rcc rId="7421" sId="1" odxf="1" dxf="1">
    <oc r="AG86" t="inlineStr">
      <is>
        <t>x</t>
      </is>
    </oc>
    <nc r="AG86">
      <f>(H85+H86+I85+I86)/(12*(D85+D86))*1000</f>
    </nc>
    <odxf>
      <fill>
        <patternFill patternType="none">
          <bgColor indexed="65"/>
        </patternFill>
      </fill>
    </odxf>
    <ndxf>
      <fill>
        <patternFill patternType="solid">
          <bgColor theme="5" tint="0.79998168889431442"/>
        </patternFill>
      </fill>
    </ndxf>
  </rcc>
  <rcc rId="7422" sId="1">
    <oc r="AG87">
      <f>AF87/(12*(Y87+Y88))*1000</f>
    </oc>
    <nc r="AG87">
      <f>AF87/(12*(Y87+Y88))*1000</f>
    </nc>
  </rcc>
  <rcc rId="7423" sId="1">
    <oc r="AH87">
      <f>AG87/AB87</f>
    </oc>
    <nc r="AH87">
      <f>AG87/AG88</f>
    </nc>
  </rcc>
  <rcc rId="7424" sId="1" odxf="1" dxf="1">
    <oc r="AG88" t="inlineStr">
      <is>
        <t>x</t>
      </is>
    </oc>
    <nc r="AG88">
      <f>(H87+H88+I87+I88)/(12*(D87+D88))*1000</f>
    </nc>
    <odxf>
      <fill>
        <patternFill patternType="none">
          <bgColor indexed="65"/>
        </patternFill>
      </fill>
    </odxf>
    <ndxf>
      <fill>
        <patternFill patternType="solid">
          <bgColor theme="5" tint="0.79998168889431442"/>
        </patternFill>
      </fill>
    </ndxf>
  </rcc>
  <rcc rId="7425" sId="1">
    <oc r="AG89">
      <f>AF89/(12*(Y89+Y90))*1000</f>
    </oc>
    <nc r="AG89">
      <f>AF89/(12*(Y89+Y90))*1000</f>
    </nc>
  </rcc>
  <rcc rId="7426" sId="1">
    <oc r="AH89">
      <f>AG89/AB89</f>
    </oc>
    <nc r="AH89">
      <f>AG89/AG90</f>
    </nc>
  </rcc>
  <rcc rId="7427" sId="1" odxf="1" dxf="1">
    <oc r="AG90" t="inlineStr">
      <is>
        <t>x</t>
      </is>
    </oc>
    <nc r="AG90">
      <f>(H89+H90+I89+I90)/(12*(D89+D90))*1000</f>
    </nc>
    <odxf>
      <fill>
        <patternFill patternType="none">
          <bgColor indexed="65"/>
        </patternFill>
      </fill>
      <border outline="0">
        <bottom/>
      </border>
    </odxf>
    <ndxf>
      <fill>
        <patternFill patternType="solid">
          <bgColor theme="5" tint="0.79998168889431442"/>
        </patternFill>
      </fill>
      <border outline="0">
        <bottom style="medium">
          <color indexed="64"/>
        </bottom>
      </border>
    </ndxf>
  </rcc>
  <rfmt sheetId="1" sqref="AH90" start="0" length="0">
    <dxf>
      <border outline="0">
        <bottom style="medium">
          <color indexed="64"/>
        </bottom>
      </border>
    </dxf>
  </rfmt>
  <rcc rId="7428" sId="1" odxf="1" dxf="1">
    <oc r="AG91">
      <f>AF91/(12*(Y91+Y92))*1000</f>
    </oc>
    <nc r="AG91">
      <f>AF91/(12*(Y91+Y92))*1000</f>
    </nc>
    <odxf>
      <border outline="0">
        <top style="thick">
          <color indexed="64"/>
        </top>
      </border>
    </odxf>
    <ndxf>
      <border outline="0">
        <top style="thin">
          <color indexed="64"/>
        </top>
      </border>
    </ndxf>
  </rcc>
  <rcc rId="7429" sId="1" odxf="1" dxf="1">
    <oc r="AH91">
      <f>AG91/AB91</f>
    </oc>
    <nc r="AH91">
      <f>AG91/AG92</f>
    </nc>
    <odxf>
      <border outline="0">
        <top style="thick">
          <color indexed="64"/>
        </top>
      </border>
    </odxf>
    <ndxf>
      <border outline="0">
        <top style="thin">
          <color indexed="64"/>
        </top>
      </border>
    </ndxf>
  </rcc>
  <rcc rId="7430" sId="1" odxf="1" dxf="1">
    <oc r="AG92" t="inlineStr">
      <is>
        <t>x</t>
      </is>
    </oc>
    <nc r="AG92">
      <f>(H91+H92+I91+I92)/(12*(D91+D92))*1000</f>
    </nc>
    <odxf>
      <fill>
        <patternFill patternType="none">
          <bgColor indexed="65"/>
        </patternFill>
      </fill>
      <border outline="0">
        <bottom/>
      </border>
    </odxf>
    <ndxf>
      <fill>
        <patternFill patternType="solid">
          <bgColor theme="5" tint="0.79998168889431442"/>
        </patternFill>
      </fill>
      <border outline="0">
        <bottom style="medium">
          <color indexed="64"/>
        </bottom>
      </border>
    </ndxf>
  </rcc>
  <rfmt sheetId="1" sqref="AH92" start="0" length="0">
    <dxf>
      <border outline="0">
        <bottom style="medium">
          <color indexed="64"/>
        </bottom>
      </border>
    </dxf>
  </rfmt>
  <rcc rId="7431" sId="1" odxf="1" dxf="1">
    <oc r="AG93">
      <f>AF93/(12*(Y93+Y94))*1000</f>
    </oc>
    <nc r="AG93">
      <f>AF93/(12*(Y93+Y94))*1000</f>
    </nc>
    <odxf>
      <border outline="0">
        <top style="medium">
          <color indexed="64"/>
        </top>
      </border>
    </odxf>
    <ndxf>
      <border outline="0">
        <top style="thin">
          <color indexed="64"/>
        </top>
      </border>
    </ndxf>
  </rcc>
  <rcc rId="7432" sId="1" odxf="1" dxf="1">
    <oc r="AH93">
      <f>AG93/AB93</f>
    </oc>
    <nc r="AH93">
      <f>AG93/AG94</f>
    </nc>
    <odxf>
      <border outline="0">
        <top style="medium">
          <color indexed="64"/>
        </top>
      </border>
    </odxf>
    <ndxf>
      <border outline="0">
        <top style="thin">
          <color indexed="64"/>
        </top>
      </border>
    </ndxf>
  </rcc>
  <rcc rId="7433" sId="1" odxf="1" dxf="1">
    <oc r="AG94" t="inlineStr">
      <is>
        <t>x</t>
      </is>
    </oc>
    <nc r="AG94">
      <f>(H93+H94+I93+I94)/(12*(D93+D94))*1000</f>
    </nc>
    <odxf>
      <fill>
        <patternFill patternType="none">
          <bgColor indexed="65"/>
        </patternFill>
      </fill>
    </odxf>
    <ndxf>
      <fill>
        <patternFill patternType="solid">
          <bgColor theme="5" tint="0.79998168889431442"/>
        </patternFill>
      </fill>
    </ndxf>
  </rcc>
  <rcc rId="7434" sId="1">
    <oc r="AG95">
      <f>AF95/(12*(Y95+Y96))*1000</f>
    </oc>
    <nc r="AG95">
      <f>AF95/(12*(Y95+Y96))*1000</f>
    </nc>
  </rcc>
  <rcc rId="7435" sId="1">
    <oc r="AH95">
      <f>AG95/AB95</f>
    </oc>
    <nc r="AH95">
      <f>AG95/AG96</f>
    </nc>
  </rcc>
  <rcc rId="7436" sId="1" odxf="1" dxf="1">
    <oc r="AG96" t="inlineStr">
      <is>
        <t>x</t>
      </is>
    </oc>
    <nc r="AG96">
      <f>(H95+H96+I95+I96)/(12*(D95+D96))*1000</f>
    </nc>
    <odxf>
      <fill>
        <patternFill patternType="none">
          <bgColor indexed="65"/>
        </patternFill>
      </fill>
    </odxf>
    <ndxf>
      <fill>
        <patternFill patternType="solid">
          <bgColor theme="5" tint="0.79998168889431442"/>
        </patternFill>
      </fill>
    </ndxf>
  </rcc>
  <rcc rId="7437" sId="1">
    <oc r="AG97">
      <f>AF97/(12*(Y97+Y98))*1000</f>
    </oc>
    <nc r="AG97">
      <f>AF97/(12*(Y97+Y98))*1000</f>
    </nc>
  </rcc>
  <rcc rId="7438" sId="1">
    <oc r="AH97">
      <f>AG97/AB97</f>
    </oc>
    <nc r="AH97">
      <f>AG97/AG98</f>
    </nc>
  </rcc>
  <rcc rId="7439" sId="1" odxf="1" dxf="1">
    <oc r="AG98" t="inlineStr">
      <is>
        <t>x</t>
      </is>
    </oc>
    <nc r="AG98">
      <f>(H97+H98+I97+I98)/(12*(D97+D98))*1000</f>
    </nc>
    <odxf>
      <fill>
        <patternFill patternType="none">
          <bgColor indexed="65"/>
        </patternFill>
      </fill>
    </odxf>
    <ndxf>
      <fill>
        <patternFill patternType="solid">
          <bgColor theme="5" tint="0.79998168889431442"/>
        </patternFill>
      </fill>
    </ndxf>
  </rcc>
  <rcc rId="7440" sId="1">
    <oc r="AG99">
      <f>AF99/(12*(Y99+Y100))*1000</f>
    </oc>
    <nc r="AG99">
      <f>AF99/(12*(Y99+Y100))*1000</f>
    </nc>
  </rcc>
  <rcc rId="7441" sId="1">
    <oc r="AH99">
      <f>AG99/AB99</f>
    </oc>
    <nc r="AH99">
      <f>AG99/AG100</f>
    </nc>
  </rcc>
  <rcc rId="7442" sId="1" odxf="1" dxf="1">
    <oc r="AG100" t="inlineStr">
      <is>
        <t>x</t>
      </is>
    </oc>
    <nc r="AG100">
      <f>(H99+H100+I99+I100)/(12*(D99+D100))*1000</f>
    </nc>
    <odxf>
      <fill>
        <patternFill patternType="none">
          <bgColor indexed="65"/>
        </patternFill>
      </fill>
    </odxf>
    <ndxf>
      <fill>
        <patternFill patternType="solid">
          <bgColor theme="5" tint="0.79998168889431442"/>
        </patternFill>
      </fill>
    </ndxf>
  </rcc>
  <rcc rId="7443" sId="1">
    <oc r="AG101">
      <f>AF101/(12*(Y101+Y102))*1000</f>
    </oc>
    <nc r="AG101">
      <f>AF101/(12*(Y101+Y102))*1000</f>
    </nc>
  </rcc>
  <rcc rId="7444" sId="1">
    <oc r="AH101">
      <f>AG101/AB101</f>
    </oc>
    <nc r="AH101">
      <f>AG101/AG102</f>
    </nc>
  </rcc>
  <rcc rId="7445" sId="1" odxf="1" dxf="1">
    <oc r="AG102" t="inlineStr">
      <is>
        <t>x</t>
      </is>
    </oc>
    <nc r="AG102">
      <f>(H101+H102+I101+I102)/(12*(D101+D102))*1000</f>
    </nc>
    <odxf>
      <fill>
        <patternFill patternType="none">
          <bgColor indexed="65"/>
        </patternFill>
      </fill>
    </odxf>
    <ndxf>
      <fill>
        <patternFill patternType="solid">
          <bgColor theme="5" tint="0.79998168889431442"/>
        </patternFill>
      </fill>
    </ndxf>
  </rcc>
  <rcc rId="7446" sId="1">
    <oc r="AG103">
      <f>AF103/(12*(Y103+Y104))*1000</f>
    </oc>
    <nc r="AG103">
      <f>AF103/(12*(Y103+Y104))*1000</f>
    </nc>
  </rcc>
  <rcc rId="7447" sId="1">
    <oc r="AH103">
      <f>AG103/AB103</f>
    </oc>
    <nc r="AH103">
      <f>AG103/AG104</f>
    </nc>
  </rcc>
  <rcc rId="7448" sId="1" odxf="1" dxf="1">
    <oc r="AG104" t="inlineStr">
      <is>
        <t>x</t>
      </is>
    </oc>
    <nc r="AG104">
      <f>(H103+H104+I103+I104)/(12*(D103+D104))*1000</f>
    </nc>
    <odxf>
      <fill>
        <patternFill patternType="none">
          <bgColor indexed="65"/>
        </patternFill>
      </fill>
    </odxf>
    <ndxf>
      <fill>
        <patternFill patternType="solid">
          <bgColor theme="5" tint="0.79998168889431442"/>
        </patternFill>
      </fill>
    </ndxf>
  </rcc>
  <rcc rId="7449" sId="1">
    <oc r="AG105">
      <f>AF105/(12*(Y105+Y106))*1000</f>
    </oc>
    <nc r="AG105">
      <f>AF105/(12*(Y105+Y106))*1000</f>
    </nc>
  </rcc>
  <rcc rId="7450" sId="1">
    <oc r="AH105">
      <f>AG105/AB105</f>
    </oc>
    <nc r="AH105">
      <f>AG105/AG106</f>
    </nc>
  </rcc>
  <rcc rId="7451" sId="1" odxf="1" dxf="1">
    <oc r="AG106" t="inlineStr">
      <is>
        <t>x</t>
      </is>
    </oc>
    <nc r="AG106">
      <f>(H105+H106+I105+I106)/(12*(D105+D106))*1000</f>
    </nc>
    <odxf>
      <fill>
        <patternFill patternType="none">
          <bgColor indexed="65"/>
        </patternFill>
      </fill>
    </odxf>
    <ndxf>
      <fill>
        <patternFill patternType="solid">
          <bgColor theme="5" tint="0.79998168889431442"/>
        </patternFill>
      </fill>
    </ndxf>
  </rcc>
  <rcc rId="7452" sId="1">
    <oc r="AG107">
      <f>AF107/(12*(Y107+Y108))*1000</f>
    </oc>
    <nc r="AG107">
      <f>AF107/(12*(Y107+Y108))*1000</f>
    </nc>
  </rcc>
  <rcc rId="7453" sId="1">
    <oc r="AH107">
      <f>AG107/AB107</f>
    </oc>
    <nc r="AH107">
      <f>AG107/AG108</f>
    </nc>
  </rcc>
  <rcc rId="7454" sId="1" odxf="1" dxf="1">
    <oc r="AG108" t="inlineStr">
      <is>
        <t>x</t>
      </is>
    </oc>
    <nc r="AG108">
      <f>(H107+H108+I107+I108)/(12*(D107+D108))*1000</f>
    </nc>
    <odxf>
      <fill>
        <patternFill patternType="none">
          <bgColor indexed="65"/>
        </patternFill>
      </fill>
    </odxf>
    <ndxf>
      <fill>
        <patternFill patternType="solid">
          <bgColor theme="5" tint="0.79998168889431442"/>
        </patternFill>
      </fill>
    </ndxf>
  </rcc>
  <rcc rId="7455" sId="1">
    <oc r="AG109">
      <f>AF109/(12*(Y109+Y110))*1000</f>
    </oc>
    <nc r="AG109">
      <f>AF109/(12*(Y109+Y110))*1000</f>
    </nc>
  </rcc>
  <rcc rId="7456" sId="1">
    <oc r="AH109">
      <f>AG109/AB109</f>
    </oc>
    <nc r="AH109">
      <f>AG109/AG110</f>
    </nc>
  </rcc>
  <rcc rId="7457" sId="1" odxf="1" dxf="1">
    <oc r="AG110" t="inlineStr">
      <is>
        <t>x</t>
      </is>
    </oc>
    <nc r="AG110">
      <f>(H109+H110+I109+I110)/(12*(D109+D110))*1000</f>
    </nc>
    <odxf>
      <fill>
        <patternFill patternType="none">
          <bgColor indexed="65"/>
        </patternFill>
      </fill>
      <border outline="0">
        <bottom/>
      </border>
    </odxf>
    <ndxf>
      <fill>
        <patternFill patternType="solid">
          <bgColor theme="5" tint="0.79998168889431442"/>
        </patternFill>
      </fill>
      <border outline="0">
        <bottom style="medium">
          <color indexed="64"/>
        </bottom>
      </border>
    </ndxf>
  </rcc>
  <rfmt sheetId="1" sqref="AH110" start="0" length="0">
    <dxf>
      <border outline="0">
        <bottom style="medium">
          <color indexed="64"/>
        </bottom>
      </border>
    </dxf>
  </rfmt>
  <rrc rId="7458"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thick">
            <color indexed="64"/>
          </top>
          <bottom style="thin">
            <color indexed="64"/>
          </bottom>
        </border>
      </dxf>
    </rfmt>
    <rfmt sheetId="1" sqref="B111" start="0" length="0">
      <dxf>
        <font>
          <sz val="9"/>
          <color theme="1"/>
          <name val="Times New Roman CE"/>
          <family val="1"/>
        </font>
        <alignment horizontal="left" vertical="top" wrapText="1"/>
        <border outline="0">
          <left style="thin">
            <color indexed="64"/>
          </left>
          <top style="thick">
            <color indexed="64"/>
          </top>
        </border>
      </dxf>
    </rfmt>
    <rcc rId="0" sId="1" dxf="1">
      <nc r="C111" t="inlineStr">
        <is>
          <t>PED</t>
        </is>
      </nc>
      <ndxf>
        <font>
          <sz val="9"/>
          <name val="Times New Roman CE"/>
          <family val="1"/>
        </font>
        <alignment horizontal="left" vertical="center" wrapText="1"/>
        <border outline="0">
          <left style="thin">
            <color indexed="64"/>
          </left>
          <top style="thick">
            <color indexed="64"/>
          </top>
          <bottom style="thin">
            <color indexed="64"/>
          </bottom>
        </border>
      </ndxf>
    </rcc>
    <rfmt sheetId="1" sqref="D111" start="0" length="0">
      <dxf>
        <numFmt numFmtId="167" formatCode="#,##0.000"/>
        <border outline="0">
          <left style="thin">
            <color indexed="64"/>
          </left>
          <right style="thin">
            <color indexed="64"/>
          </right>
          <top style="thick">
            <color indexed="64"/>
          </top>
        </border>
      </dxf>
    </rfmt>
    <rfmt sheetId="1" sqref="E111" start="0" length="0">
      <dxf>
        <numFmt numFmtId="167" formatCode="#,##0.000"/>
        <border outline="0">
          <right style="medium">
            <color indexed="64"/>
          </right>
          <top style="thick">
            <color indexed="64"/>
          </top>
        </border>
      </dxf>
    </rfmt>
    <rfmt sheetId="1" sqref="F111" start="0" length="0">
      <dxf>
        <numFmt numFmtId="167" formatCode="#,##0.000"/>
        <border outline="0">
          <right style="thin">
            <color indexed="64"/>
          </right>
          <top style="thick">
            <color indexed="64"/>
          </top>
        </border>
      </dxf>
    </rfmt>
    <rfmt sheetId="1" sqref="G111" start="0" length="0">
      <dxf>
        <numFmt numFmtId="167" formatCode="#,##0.000"/>
        <border outline="0">
          <right style="thin">
            <color indexed="64"/>
          </right>
          <top style="thick">
            <color indexed="64"/>
          </top>
        </border>
      </dxf>
    </rfmt>
    <rfmt sheetId="1" sqref="H111" start="0" length="0">
      <dxf>
        <numFmt numFmtId="167" formatCode="#,##0.000"/>
        <border outline="0">
          <right style="thin">
            <color indexed="64"/>
          </right>
          <top style="thick">
            <color indexed="64"/>
          </top>
        </border>
      </dxf>
    </rfmt>
    <rfmt sheetId="1" sqref="I111" start="0" length="0">
      <dxf>
        <numFmt numFmtId="167" formatCode="#,##0.000"/>
        <border outline="0">
          <right style="thin">
            <color indexed="64"/>
          </right>
          <top style="thick">
            <color indexed="64"/>
          </top>
        </border>
      </dxf>
    </rfmt>
    <rfmt sheetId="1" sqref="J111" start="0" length="0">
      <dxf>
        <numFmt numFmtId="167" formatCode="#,##0.000"/>
        <border outline="0">
          <right style="thin">
            <color indexed="64"/>
          </right>
          <top style="thick">
            <color indexed="64"/>
          </top>
        </border>
      </dxf>
    </rfmt>
    <rfmt sheetId="1" sqref="K111" start="0" length="0">
      <dxf>
        <numFmt numFmtId="167" formatCode="#,##0.000"/>
        <border outline="0">
          <right style="thin">
            <color indexed="64"/>
          </right>
          <top style="thick">
            <color indexed="64"/>
          </top>
        </border>
      </dxf>
    </rfmt>
    <rfmt sheetId="1" sqref="L111" start="0" length="0">
      <dxf>
        <numFmt numFmtId="167" formatCode="#,##0.000"/>
        <border outline="0">
          <right style="thin">
            <color indexed="64"/>
          </right>
          <top style="thick">
            <color indexed="64"/>
          </top>
        </border>
      </dxf>
    </rfmt>
    <rfmt sheetId="1" sqref="M111" start="0" length="0">
      <dxf>
        <numFmt numFmtId="167" formatCode="#,##0.000"/>
        <border outline="0">
          <right style="thin">
            <color indexed="64"/>
          </right>
          <top style="thick">
            <color indexed="64"/>
          </top>
        </border>
      </dxf>
    </rfmt>
    <rfmt sheetId="1" sqref="N111" start="0" length="0">
      <dxf>
        <numFmt numFmtId="167" formatCode="#,##0.000"/>
        <border outline="0">
          <right style="thin">
            <color indexed="64"/>
          </right>
          <top style="thick">
            <color indexed="64"/>
          </top>
        </border>
      </dxf>
    </rfmt>
    <rfmt sheetId="1" sqref="O111" start="0" length="0">
      <dxf>
        <numFmt numFmtId="167" formatCode="#,##0.000"/>
        <border outline="0">
          <right style="thin">
            <color indexed="64"/>
          </right>
          <top style="thick">
            <color indexed="64"/>
          </top>
        </border>
      </dxf>
    </rfmt>
    <rcc rId="0" sId="1" dxf="1">
      <nc r="P111">
        <f>SUM(F111:O111)</f>
      </nc>
      <ndxf>
        <numFmt numFmtId="167" formatCode="#,##0.000"/>
        <fill>
          <patternFill patternType="solid">
            <bgColor indexed="41"/>
          </patternFill>
        </fill>
        <border outline="0">
          <left style="thin">
            <color indexed="64"/>
          </left>
          <right style="medium">
            <color indexed="64"/>
          </right>
          <top style="thick">
            <color indexed="64"/>
          </top>
          <bottom style="thin">
            <color indexed="64"/>
          </bottom>
        </border>
      </ndxf>
    </rcc>
    <rcc rId="0" sId="1" dxf="1">
      <nc r="Q111">
        <f>P111+P112</f>
      </nc>
      <ndxf>
        <font>
          <sz val="10"/>
          <color auto="1"/>
          <name val="Arial CE"/>
          <charset val="238"/>
          <scheme val="none"/>
        </font>
        <numFmt numFmtId="167" formatCode="#,##0.000"/>
        <fill>
          <patternFill patternType="solid">
            <bgColor rgb="FFCCFFFF"/>
          </patternFill>
        </fill>
        <border outline="0">
          <left style="medium">
            <color indexed="64"/>
          </left>
          <right style="medium">
            <color indexed="64"/>
          </right>
          <top style="thick">
            <color indexed="64"/>
          </top>
          <bottom style="thin">
            <color indexed="64"/>
          </bottom>
        </border>
      </ndxf>
    </rcc>
    <rfmt sheetId="1" sqref="R111" start="0" length="0">
      <dxf>
        <font>
          <sz val="10"/>
          <color auto="1"/>
          <name val="Arial CE"/>
          <charset val="238"/>
          <scheme val="none"/>
        </font>
        <numFmt numFmtId="170" formatCode="#,##0.0000"/>
        <fill>
          <patternFill patternType="solid">
            <bgColor rgb="FFFFFF99"/>
          </patternFill>
        </fill>
        <border outline="0">
          <left style="medium">
            <color indexed="64"/>
          </left>
          <right style="thin">
            <color indexed="64"/>
          </right>
          <top style="thick">
            <color indexed="64"/>
          </top>
          <bottom style="thin">
            <color indexed="64"/>
          </bottom>
        </border>
      </dxf>
    </rfmt>
    <rcc rId="0" sId="1" dxf="1">
      <nc r="S111">
        <f>Q111-R111</f>
      </nc>
      <ndxf>
        <numFmt numFmtId="167" formatCode="#,##0.000"/>
        <fill>
          <patternFill patternType="solid">
            <bgColor rgb="FFCCFFFF"/>
          </patternFill>
        </fill>
        <border outline="0">
          <right style="medium">
            <color indexed="64"/>
          </right>
          <top style="thick">
            <color indexed="64"/>
          </top>
          <bottom style="thin">
            <color indexed="64"/>
          </bottom>
        </border>
      </ndxf>
    </rcc>
    <rcc rId="0" sId="1" dxf="1">
      <nc r="T111">
        <f>P111/(12*D111)*1000</f>
      </nc>
      <ndxf>
        <numFmt numFmtId="1" formatCode="0"/>
        <fill>
          <patternFill patternType="solid">
            <bgColor rgb="FFCCFFFF"/>
          </patternFill>
        </fill>
        <border outline="0">
          <right style="thin">
            <color indexed="64"/>
          </right>
          <top style="thick">
            <color indexed="64"/>
          </top>
          <bottom style="thin">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top style="thick">
            <color indexed="64"/>
          </top>
          <bottom style="thin">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top style="thick">
            <color indexed="64"/>
          </top>
          <bottom style="thin">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thick">
            <color indexed="64"/>
          </top>
          <bottom style="thin">
            <color indexed="64"/>
          </bottom>
        </border>
      </ndxf>
    </rcc>
    <rcc rId="0" sId="1" dxf="1" numFmtId="4">
      <nc r="X111">
        <v>0.02</v>
      </nc>
      <ndxf>
        <font>
          <sz val="9"/>
          <color theme="1"/>
        </font>
        <numFmt numFmtId="169" formatCode="0.0000"/>
        <fill>
          <patternFill patternType="solid">
            <bgColor theme="9" tint="0.59999389629810485"/>
          </patternFill>
        </fill>
        <border outline="0">
          <top style="thick">
            <color indexed="64"/>
          </top>
          <bottom style="thin">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ck">
            <color indexed="64"/>
          </top>
          <bottom style="thin">
            <color indexed="64"/>
          </bottom>
        </border>
      </dxf>
    </rfmt>
    <rcc rId="0" sId="1" dxf="1">
      <nc r="Z111">
        <f>T111*1.016</f>
      </nc>
      <ndxf>
        <numFmt numFmtId="1" formatCode="0"/>
        <fill>
          <patternFill patternType="solid">
            <bgColor rgb="FFCCFFFF"/>
          </patternFill>
        </fill>
        <border outline="0">
          <right style="thin">
            <color indexed="64"/>
          </right>
          <top style="thick">
            <color indexed="64"/>
          </top>
          <bottom style="thin">
            <color indexed="64"/>
          </bottom>
        </border>
      </ndxf>
    </rcc>
    <rcc rId="0" sId="1" dxf="1">
      <nc r="AA111">
        <f>T111-W111+X111*(F111+0.8*(G111+L111+M111))</f>
      </nc>
      <ndxf>
        <numFmt numFmtId="1" formatCode="0"/>
        <fill>
          <patternFill patternType="solid">
            <bgColor indexed="41"/>
          </patternFill>
        </fill>
        <border outline="0">
          <left style="thin">
            <color indexed="64"/>
          </left>
          <top style="thick">
            <color indexed="64"/>
          </top>
          <bottom style="thin">
            <color indexed="64"/>
          </bottom>
        </border>
      </ndxf>
    </rcc>
    <rcc rId="0" sId="1" dxf="1">
      <nc r="AB111">
        <f>Z111-AA111</f>
      </nc>
      <ndxf>
        <numFmt numFmtId="1" formatCode="0"/>
        <fill>
          <patternFill patternType="solid">
            <bgColor indexed="41"/>
          </patternFill>
        </fill>
        <border outline="0">
          <left style="thin">
            <color indexed="64"/>
          </left>
          <right style="medium">
            <color indexed="64"/>
          </right>
          <top style="thick">
            <color indexed="64"/>
          </top>
          <bottom style="thin">
            <color indexed="64"/>
          </bottom>
        </border>
      </ndxf>
    </rcc>
    <rcc rId="0" sId="1" dxf="1">
      <nc r="AC111">
        <f>(Y111*Z111+Y112*Z112)*0.012</f>
      </nc>
      <ndxf>
        <font>
          <sz val="10"/>
          <color auto="1"/>
          <name val="Arial CE"/>
          <charset val="238"/>
          <scheme val="none"/>
        </font>
        <numFmt numFmtId="168" formatCode="#,##0.0"/>
        <fill>
          <patternFill patternType="solid">
            <bgColor indexed="41"/>
          </patternFill>
        </fill>
        <border outline="0">
          <top style="thick">
            <color indexed="64"/>
          </top>
          <bottom style="thin">
            <color indexed="64"/>
          </bottom>
        </border>
      </ndxf>
    </rcc>
    <rfmt sheetId="1" sqref="AD111" start="0" length="0">
      <dxf>
        <font>
          <sz val="10"/>
          <color auto="1"/>
          <name val="Arial CE"/>
          <charset val="238"/>
          <scheme val="none"/>
        </font>
        <numFmt numFmtId="167" formatCode="#,##0.000"/>
        <fill>
          <patternFill patternType="solid">
            <bgColor rgb="FFFFFFCC"/>
          </patternFill>
        </fill>
        <alignment horizontal="center" vertical="top"/>
        <border outline="0">
          <left style="medium">
            <color indexed="64"/>
          </left>
          <right style="medium">
            <color indexed="64"/>
          </right>
          <top style="thick">
            <color indexed="64"/>
          </top>
          <bottom style="thin">
            <color indexed="64"/>
          </bottom>
        </border>
      </dxf>
    </rfmt>
    <rfmt sheetId="1" sqref="AE111" start="0" length="0">
      <dxf>
        <font>
          <sz val="11"/>
          <color theme="1"/>
          <name val="Arial"/>
          <family val="2"/>
        </font>
        <numFmt numFmtId="167" formatCode="#,##0.000"/>
        <fill>
          <patternFill patternType="solid">
            <bgColor rgb="FFFFFFCC"/>
          </patternFill>
        </fill>
        <alignment horizontal="center" vertical="center"/>
        <border outline="0">
          <left style="medium">
            <color indexed="64"/>
          </left>
          <right style="thin">
            <color indexed="64"/>
          </right>
          <top style="thick">
            <color indexed="64"/>
          </top>
          <bottom style="thin">
            <color indexed="64"/>
          </bottom>
        </border>
      </dxf>
    </rfmt>
    <rcc rId="0" sId="1" dxf="1">
      <nc r="AF111">
        <f>AD111+AD112+AE111-AC111</f>
      </nc>
      <ndxf>
        <font>
          <sz val="10"/>
          <color auto="1"/>
          <name val="Arial CE"/>
          <charset val="238"/>
          <scheme val="none"/>
        </font>
        <numFmt numFmtId="170" formatCode="#,##0.0000"/>
        <fill>
          <patternFill patternType="solid">
            <bgColor indexed="41"/>
          </patternFill>
        </fill>
        <border outline="0">
          <right style="thin">
            <color indexed="64"/>
          </right>
          <top style="thick">
            <color indexed="64"/>
          </top>
          <bottom style="thin">
            <color indexed="64"/>
          </bottom>
        </border>
      </ndxf>
    </rcc>
    <rcc rId="0" sId="1" dxf="1">
      <nc r="AG111">
        <f>AF111/(12*(Y111+Y112))*1000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ck">
            <color indexed="64"/>
          </top>
          <bottom style="thin">
            <color indexed="64"/>
          </bottom>
        </border>
      </ndxf>
    </rcc>
    <rcc rId="0" sId="1" dxf="1">
      <nc r="AH111">
        <f>AG111/AB111</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ck">
            <color indexed="64"/>
          </top>
          <bottom style="thin">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ck">
            <color indexed="64"/>
          </top>
          <bottom style="thin">
            <color indexed="64"/>
          </bottom>
        </border>
      </ndxf>
    </rcc>
    <rcc rId="0" sId="1" dxf="1">
      <nc r="AJ111">
        <f>AD111+AD112+AE111-(AI111*Z111+AI112*Z112)*0.012</f>
      </nc>
      <ndxf>
        <font>
          <sz val="10"/>
          <color auto="1"/>
          <name val="Arial CE"/>
          <charset val="238"/>
          <scheme val="none"/>
        </font>
        <numFmt numFmtId="164" formatCode="0.0"/>
        <fill>
          <patternFill patternType="solid">
            <bgColor indexed="41"/>
          </patternFill>
        </fill>
        <border outline="0">
          <top style="thick">
            <color indexed="64"/>
          </top>
          <bottom style="thin">
            <color indexed="64"/>
          </bottom>
        </border>
      </ndxf>
    </rcc>
    <rcc rId="0" sId="1" dxf="1">
      <nc r="AK111">
        <f>AJ111/(12*(AI111+AI112))*1000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ck">
            <color indexed="64"/>
          </top>
          <bottom style="thin">
            <color indexed="64"/>
          </bottom>
        </border>
      </ndxf>
    </rcc>
    <rcc rId="0" sId="1" dxf="1">
      <nc r="AL111">
        <f>AK111/AB111</f>
      </nc>
      <ndxf>
        <font>
          <sz val="10"/>
          <color auto="1"/>
          <name val="Arial CE"/>
          <charset val="238"/>
          <scheme val="none"/>
        </font>
        <numFmt numFmtId="166" formatCode="0.0%"/>
        <fill>
          <patternFill patternType="solid">
            <bgColor indexed="41"/>
          </patternFill>
        </fill>
        <border outline="0">
          <left style="thin">
            <color indexed="64"/>
          </left>
          <top style="thick">
            <color indexed="64"/>
          </top>
          <bottom style="thin">
            <color indexed="64"/>
          </bottom>
        </border>
      </ndxf>
    </rcc>
    <rfmt sheetId="1" sqref="AM111" start="0" length="0">
      <dxf>
        <font>
          <sz val="10"/>
          <color auto="1"/>
          <name val="Arial CE"/>
          <charset val="238"/>
          <scheme val="none"/>
        </font>
        <numFmt numFmtId="164" formatCode="0.0"/>
        <border outline="0">
          <left style="medium">
            <color indexed="64"/>
          </left>
          <right style="medium">
            <color indexed="64"/>
          </right>
          <top style="thick">
            <color indexed="64"/>
          </top>
          <bottom style="thin">
            <color indexed="64"/>
          </bottom>
        </border>
      </dxf>
    </rfmt>
    <rcc rId="0" sId="1" dxf="1">
      <nc r="AN111">
        <f>(AM111+AM112)/(12*(AI111+AI112))*1000</f>
      </nc>
      <ndxf>
        <font>
          <sz val="10"/>
          <color auto="1"/>
          <name val="Arial CE"/>
          <charset val="238"/>
          <scheme val="none"/>
        </font>
        <numFmt numFmtId="1" formatCode="0"/>
        <fill>
          <patternFill patternType="solid">
            <bgColor indexed="41"/>
          </patternFill>
        </fill>
        <border outline="0">
          <right style="thin">
            <color indexed="64"/>
          </right>
          <top style="thick">
            <color indexed="64"/>
          </top>
          <bottom style="thin">
            <color indexed="64"/>
          </bottom>
        </border>
      </ndxf>
    </rcc>
    <rcc rId="0" sId="1" dxf="1">
      <nc r="AO111">
        <f>(H111+I111+H112+I112)/(12*(D111+D112))*1000+AK111+AN111</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ck">
            <color indexed="64"/>
          </top>
          <bottom style="thin">
            <color indexed="64"/>
          </bottom>
        </border>
      </ndxf>
    </rcc>
    <rcc rId="0" sId="1" s="1" dxf="1">
      <nc r="AP111">
        <f>(AK111+AN111)/((H111+I111+H112+I112)*1000)*(D111+D112)*12</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ck">
            <color indexed="64"/>
          </top>
          <bottom style="thin">
            <color indexed="64"/>
          </bottom>
        </border>
      </ndxf>
    </rcc>
    <rcc rId="0" sId="1" s="1" dxf="1">
      <nc r="AQ111">
        <f>AO111/((H111+I111+H112+I112)*1000)*(D111+D112)*12</f>
      </nc>
      <ndxf>
        <font>
          <sz val="10"/>
          <color auto="1"/>
          <name val="Arial CE"/>
          <charset val="238"/>
          <scheme val="none"/>
        </font>
        <numFmt numFmtId="166" formatCode="0.0%"/>
        <fill>
          <patternFill patternType="solid">
            <bgColor indexed="41"/>
          </patternFill>
        </fill>
        <border outline="0">
          <left style="thin">
            <color indexed="64"/>
          </left>
          <top style="thick">
            <color indexed="64"/>
          </top>
          <bottom style="thin">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ck">
            <color indexed="64"/>
          </top>
          <bottom style="thin">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thick">
            <color indexed="64"/>
          </top>
          <bottom style="thin">
            <color indexed="64"/>
          </bottom>
        </border>
      </ndxf>
    </rcc>
    <rfmt sheetId="1" sqref="AT111" start="0" length="0">
      <dxf>
        <numFmt numFmtId="1" formatCode="0"/>
        <border outline="0">
          <left style="thin">
            <color indexed="64"/>
          </left>
          <right style="thin">
            <color indexed="64"/>
          </right>
          <top style="thick">
            <color indexed="64"/>
          </top>
          <bottom style="thin">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top style="thick">
            <color indexed="64"/>
          </top>
          <bottom style="thin">
            <color indexed="64"/>
          </bottom>
        </border>
      </ndxf>
    </rcc>
    <rfmt sheetId="1" sqref="AV111" start="0" length="0">
      <dxf>
        <numFmt numFmtId="167" formatCode="#,##0.000"/>
        <border outline="0">
          <left style="medium">
            <color indexed="64"/>
          </left>
          <right style="thin">
            <color indexed="64"/>
          </right>
          <top style="thick">
            <color indexed="64"/>
          </top>
          <bottom style="thin">
            <color indexed="64"/>
          </bottom>
        </border>
      </dxf>
    </rfmt>
    <rfmt sheetId="1" sqref="AW111" start="0" length="0">
      <dxf>
        <numFmt numFmtId="167" formatCode="#,##0.000"/>
        <border outline="0">
          <left style="thin">
            <color indexed="64"/>
          </left>
          <right style="thin">
            <color indexed="64"/>
          </right>
          <top style="thick">
            <color indexed="64"/>
          </top>
          <bottom style="thin">
            <color indexed="64"/>
          </bottom>
        </border>
      </dxf>
    </rfmt>
    <rcc rId="0" sId="1" s="1" dxf="1">
      <nc r="AX111">
        <f>(AR111+AR112+AE111-AV111-AV112)/((AW111+AW112)*12)</f>
      </nc>
      <n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thin">
            <color indexed="64"/>
          </bottom>
        </border>
      </ndxf>
    </rcc>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thick">
            <color indexed="64"/>
          </top>
          <bottom style="thin">
            <color indexed="64"/>
          </bottom>
        </border>
      </dxf>
    </rfmt>
    <rfmt sheetId="1" sqref="BA111" start="0" length="0">
      <dxf>
        <font>
          <sz val="9"/>
        </font>
        <border outline="0">
          <left style="thin">
            <color indexed="64"/>
          </left>
          <right style="medium">
            <color indexed="64"/>
          </right>
          <top style="thick">
            <color indexed="64"/>
          </top>
          <bottom style="thin">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thick">
            <color indexed="64"/>
          </top>
          <bottom style="thin">
            <color indexed="64"/>
          </bottom>
        </border>
      </dxf>
    </rfmt>
    <rcc rId="0" sId="1" dxf="1">
      <nc r="BE111">
        <f>IF(AR111+AR112+AE111-AV111-AV112&lt;0,AR111+AR112+AE111-AV111-AV112,0)</f>
      </nc>
      <ndxf>
        <font>
          <b/>
          <sz val="9"/>
        </font>
        <numFmt numFmtId="168" formatCode="#,##0.0"/>
        <fill>
          <patternFill patternType="solid">
            <bgColor indexed="47"/>
          </patternFill>
        </fill>
        <border outline="0">
          <left style="thin">
            <color indexed="64"/>
          </left>
          <right style="thin">
            <color indexed="64"/>
          </right>
          <top style="thin">
            <color indexed="64"/>
          </top>
          <bottom style="thin">
            <color indexed="64"/>
          </bottom>
        </border>
      </ndxf>
    </rcc>
  </rrc>
  <rrc rId="7459"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border>
      </dxf>
    </rfmt>
    <rfmt sheetId="1" sqref="B111" start="0" length="0">
      <dxf>
        <font>
          <sz val="9"/>
          <color theme="1"/>
          <name val="Times New Roman CE"/>
          <family val="1"/>
        </font>
        <alignment horizontal="left" vertical="top" wrapText="1"/>
        <border outline="0">
          <left style="thin">
            <color indexed="64"/>
          </left>
        </border>
      </dxf>
    </rfmt>
    <rcc rId="0" sId="1" dxf="1">
      <nc r="C111" t="inlineStr">
        <is>
          <t>NEPED</t>
        </is>
      </nc>
      <ndxf>
        <font>
          <sz val="9"/>
          <name val="Times New Roman CE"/>
          <family val="1"/>
        </font>
        <alignment horizontal="left" vertical="center" wrapText="1"/>
        <border outline="0">
          <left style="thin">
            <color indexed="64"/>
          </left>
          <top style="thin">
            <color indexed="64"/>
          </top>
        </border>
      </ndxf>
    </rcc>
    <rfmt sheetId="1" sqref="D111" start="0" length="0">
      <dxf>
        <numFmt numFmtId="167" formatCode="#,##0.000"/>
        <border outline="0">
          <left style="thin">
            <color indexed="64"/>
          </left>
          <right style="thin">
            <color indexed="64"/>
          </right>
          <top style="thin">
            <color indexed="64"/>
          </top>
          <bottom style="medium">
            <color indexed="64"/>
          </bottom>
        </border>
      </dxf>
    </rfmt>
    <rfmt sheetId="1" sqref="E111" start="0" length="0">
      <dxf>
        <numFmt numFmtId="167" formatCode="#,##0.000"/>
        <border outline="0">
          <right style="medium">
            <color auto="1"/>
          </right>
          <top style="thin">
            <color auto="1"/>
          </top>
          <bottom style="medium">
            <color auto="1"/>
          </bottom>
        </border>
      </dxf>
    </rfmt>
    <rfmt sheetId="1" sqref="F111" start="0" length="0">
      <dxf>
        <numFmt numFmtId="167" formatCode="#,##0.000"/>
        <border outline="0">
          <right style="thin">
            <color indexed="64"/>
          </right>
          <top style="thin">
            <color indexed="64"/>
          </top>
          <bottom style="medium">
            <color indexed="64"/>
          </bottom>
        </border>
      </dxf>
    </rfmt>
    <rfmt sheetId="1" sqref="G111" start="0" length="0">
      <dxf>
        <numFmt numFmtId="167" formatCode="#,##0.000"/>
        <border outline="0">
          <right style="thin">
            <color indexed="64"/>
          </right>
          <top style="thin">
            <color indexed="64"/>
          </top>
          <bottom style="medium">
            <color indexed="64"/>
          </bottom>
        </border>
      </dxf>
    </rfmt>
    <rfmt sheetId="1" sqref="H111" start="0" length="0">
      <dxf>
        <numFmt numFmtId="167" formatCode="#,##0.000"/>
        <border outline="0">
          <right style="thin">
            <color indexed="64"/>
          </right>
          <top style="thin">
            <color indexed="64"/>
          </top>
          <bottom style="medium">
            <color indexed="64"/>
          </bottom>
        </border>
      </dxf>
    </rfmt>
    <rfmt sheetId="1" sqref="I111" start="0" length="0">
      <dxf>
        <numFmt numFmtId="167" formatCode="#,##0.000"/>
        <border outline="0">
          <right style="thin">
            <color indexed="64"/>
          </right>
          <top style="thin">
            <color indexed="64"/>
          </top>
          <bottom style="medium">
            <color indexed="64"/>
          </bottom>
        </border>
      </dxf>
    </rfmt>
    <rfmt sheetId="1" sqref="J111" start="0" length="0">
      <dxf>
        <numFmt numFmtId="167" formatCode="#,##0.000"/>
        <border outline="0">
          <right style="thin">
            <color indexed="64"/>
          </right>
          <top style="thin">
            <color indexed="64"/>
          </top>
          <bottom style="medium">
            <color indexed="64"/>
          </bottom>
        </border>
      </dxf>
    </rfmt>
    <rfmt sheetId="1" sqref="K111" start="0" length="0">
      <dxf>
        <numFmt numFmtId="167" formatCode="#,##0.000"/>
        <border outline="0">
          <right style="thin">
            <color indexed="64"/>
          </right>
          <top style="thin">
            <color indexed="64"/>
          </top>
          <bottom style="medium">
            <color indexed="64"/>
          </bottom>
        </border>
      </dxf>
    </rfmt>
    <rfmt sheetId="1" sqref="L111" start="0" length="0">
      <dxf>
        <numFmt numFmtId="167" formatCode="#,##0.000"/>
        <border outline="0">
          <right style="thin">
            <color indexed="64"/>
          </right>
          <top style="thin">
            <color indexed="64"/>
          </top>
          <bottom style="medium">
            <color indexed="64"/>
          </bottom>
        </border>
      </dxf>
    </rfmt>
    <rfmt sheetId="1" sqref="M111" start="0" length="0">
      <dxf>
        <numFmt numFmtId="167" formatCode="#,##0.000"/>
        <border outline="0">
          <right style="thin">
            <color indexed="64"/>
          </right>
          <top style="thin">
            <color indexed="64"/>
          </top>
          <bottom style="medium">
            <color indexed="64"/>
          </bottom>
        </border>
      </dxf>
    </rfmt>
    <rfmt sheetId="1" sqref="N111" start="0" length="0">
      <dxf>
        <numFmt numFmtId="167" formatCode="#,##0.000"/>
        <border outline="0">
          <right style="thin">
            <color indexed="64"/>
          </right>
          <top style="thin">
            <color indexed="64"/>
          </top>
          <bottom style="medium">
            <color indexed="64"/>
          </bottom>
        </border>
      </dxf>
    </rfmt>
    <rfmt sheetId="1" sqref="O111" start="0" length="0">
      <dxf>
        <numFmt numFmtId="167" formatCode="#,##0.000"/>
        <border outline="0">
          <right style="thin">
            <color indexed="64"/>
          </right>
          <top style="thin">
            <color indexed="64"/>
          </top>
          <bottom style="medium">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top style="thin">
            <color indexed="64"/>
          </top>
        </border>
      </ndxf>
    </rcc>
    <rcc rId="0" sId="1" dxf="1">
      <nc r="Q111" t="inlineStr">
        <is>
          <t>x</t>
        </is>
      </nc>
      <ndxf>
        <font>
          <sz val="8"/>
        </font>
        <numFmt numFmtId="1" formatCode="0"/>
        <alignment horizontal="center" vertical="top"/>
        <border outline="0">
          <left style="medium">
            <color indexed="64"/>
          </left>
          <right style="medium">
            <color indexed="64"/>
          </right>
          <top style="thin">
            <color indexed="64"/>
          </top>
          <bottom style="medium">
            <color indexed="64"/>
          </bottom>
        </border>
      </ndxf>
    </rcc>
    <rfmt sheetId="1" sqref="R111" start="0" length="0">
      <dxf>
        <font>
          <sz val="8"/>
        </font>
        <numFmt numFmtId="1" formatCode="0"/>
        <alignment horizontal="center" vertical="top"/>
        <border outline="0">
          <right style="thin">
            <color indexed="64"/>
          </right>
          <top style="thin">
            <color indexed="64"/>
          </top>
          <bottom style="medium">
            <color indexed="64"/>
          </bottom>
        </border>
      </dxf>
    </rfmt>
    <rcc rId="0" sId="1" dxf="1">
      <nc r="S111" t="inlineStr">
        <is>
          <t>x</t>
        </is>
      </nc>
      <ndxf>
        <font>
          <sz val="8"/>
        </font>
        <numFmt numFmtId="1" formatCode="0"/>
        <alignment horizontal="center" vertical="top"/>
        <border outline="0">
          <left style="thin">
            <color indexed="64"/>
          </left>
          <right style="medium">
            <color indexed="64"/>
          </right>
          <top style="thin">
            <color indexed="64"/>
          </top>
          <bottom style="medium">
            <color indexed="64"/>
          </bottom>
        </border>
      </ndxf>
    </rcc>
    <rcc rId="0" sId="1" dxf="1">
      <nc r="T111">
        <f>P111/(12*D111)*1000</f>
      </nc>
      <ndxf>
        <numFmt numFmtId="1" formatCode="0"/>
        <fill>
          <patternFill patternType="solid">
            <bgColor rgb="FFCCFFFF"/>
          </patternFill>
        </fill>
        <border outline="0">
          <right style="thin">
            <color indexed="64"/>
          </right>
          <top style="thin">
            <color indexed="64"/>
          </top>
        </border>
      </ndxf>
    </rcc>
    <rcc rId="0" sId="1" dxf="1">
      <nc r="U111">
        <f>H111/(12*D111)*1000</f>
      </nc>
      <ndxf>
        <numFmt numFmtId="1" formatCode="0"/>
        <fill>
          <patternFill patternType="solid">
            <bgColor rgb="FFCCFFFF"/>
          </patternFill>
        </fill>
        <border outline="0">
          <left style="thin">
            <color indexed="64"/>
          </left>
          <right style="thin">
            <color indexed="64"/>
          </right>
          <top style="thin">
            <color indexed="64"/>
          </top>
        </border>
      </ndxf>
    </rcc>
    <rcc rId="0" sId="1" dxf="1">
      <nc r="V111">
        <f>I111/(12*D111)*1000</f>
      </nc>
      <ndxf>
        <numFmt numFmtId="1" formatCode="0"/>
        <fill>
          <patternFill patternType="solid">
            <bgColor rgb="FFCCFFFF"/>
          </patternFill>
        </fill>
        <border outline="0">
          <left style="thin">
            <color indexed="64"/>
          </left>
          <right style="thin">
            <color indexed="64"/>
          </right>
          <top style="thin">
            <color indexed="64"/>
          </top>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thin">
            <color indexed="64"/>
          </top>
        </border>
      </ndxf>
    </rcc>
    <rcc rId="0" sId="1" dxf="1" numFmtId="4">
      <nc r="X111">
        <v>0</v>
      </nc>
      <ndxf>
        <font>
          <sz val="9"/>
          <color theme="1"/>
        </font>
        <numFmt numFmtId="169" formatCode="0.0000"/>
        <fill>
          <patternFill patternType="solid">
            <bgColor theme="9" tint="0.59999389629810485"/>
          </patternFill>
        </fill>
        <border outline="0">
          <top style="thin">
            <color indexed="64"/>
          </top>
          <bottom style="medium">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medium">
            <color indexed="64"/>
          </bottom>
        </border>
      </dxf>
    </rfmt>
    <rcc rId="0" sId="1" dxf="1">
      <nc r="Z111">
        <f>T111*1</f>
      </nc>
      <ndxf>
        <numFmt numFmtId="1" formatCode="0"/>
        <fill>
          <patternFill patternType="solid">
            <bgColor rgb="FFCCFFFF"/>
          </patternFill>
        </fill>
        <alignment horizontal="center" vertical="top"/>
        <border outline="0">
          <left style="medium">
            <color indexed="64"/>
          </left>
          <top style="thin">
            <color indexed="64"/>
          </top>
          <bottom style="medium">
            <color indexed="64"/>
          </bottom>
        </border>
      </ndxf>
    </rcc>
    <rcc rId="0" sId="1" dxf="1">
      <nc r="AA111">
        <f>T111-W111+X111*(F111+0.8*(G111+L111+M111))</f>
      </nc>
      <ndxf>
        <numFmt numFmtId="1" formatCode="0"/>
        <fill>
          <patternFill patternType="solid">
            <bgColor rgb="FFCCFFFF"/>
          </patternFill>
        </fill>
        <alignment horizontal="center" vertical="top"/>
        <border outline="0">
          <left style="thin">
            <color indexed="64"/>
          </left>
          <top style="thin">
            <color indexed="64"/>
          </top>
          <bottom style="medium">
            <color indexed="64"/>
          </bottom>
        </border>
      </ndxf>
    </rcc>
    <rcc rId="0" sId="1" dxf="1">
      <nc r="AB111">
        <f>Z111-AA111</f>
      </nc>
      <ndxf>
        <numFmt numFmtId="1" formatCode="0"/>
        <fill>
          <patternFill patternType="solid">
            <bgColor rgb="FFCCFFFF"/>
          </patternFill>
        </fill>
        <alignment horizontal="center" vertical="top"/>
        <border outline="0">
          <left style="thin">
            <color indexed="64"/>
          </left>
          <right style="medium">
            <color indexed="64"/>
          </right>
          <top style="thin">
            <color indexed="64"/>
          </top>
          <bottom style="medium">
            <color indexed="64"/>
          </bottom>
        </border>
      </ndxf>
    </rcc>
    <rcc rId="0" sId="1" dxf="1">
      <nc r="AC111" t="inlineStr">
        <is>
          <t>x</t>
        </is>
      </nc>
      <ndxf>
        <font>
          <sz val="8"/>
        </font>
        <numFmt numFmtId="168" formatCode="#,##0.0"/>
        <alignment horizontal="center" vertical="top"/>
        <border outline="0">
          <top style="thin">
            <color indexed="64"/>
          </top>
          <bottom style="medium">
            <color indexed="64"/>
          </bottom>
        </border>
      </ndxf>
    </rcc>
    <rfmt sheetId="1" sqref="AD111" start="0" length="0">
      <dxf>
        <font>
          <sz val="10"/>
          <color auto="1"/>
          <name val="Arial CE"/>
          <charset val="238"/>
          <scheme val="none"/>
        </font>
        <numFmt numFmtId="167" formatCode="#,##0.000"/>
        <alignment horizontal="center" vertical="top"/>
        <border outline="0">
          <left style="medium">
            <color indexed="64"/>
          </left>
          <right style="medium">
            <color indexed="64"/>
          </right>
          <top style="thin">
            <color indexed="64"/>
          </top>
          <bottom style="medium">
            <color indexed="64"/>
          </bottom>
        </border>
      </dxf>
    </rfmt>
    <rfmt sheetId="1" sqref="AE111" start="0" length="0">
      <dxf>
        <font>
          <sz val="10"/>
          <color auto="1"/>
          <name val="Arial CE"/>
          <charset val="238"/>
          <scheme val="none"/>
        </font>
        <numFmt numFmtId="167" formatCode="#,##0.000"/>
        <alignment horizontal="center" vertical="top"/>
        <border outline="0">
          <right style="thin">
            <color indexed="64"/>
          </right>
          <top style="thin">
            <color indexed="64"/>
          </top>
          <bottom style="medium">
            <color indexed="64"/>
          </bottom>
        </border>
      </dxf>
    </rfmt>
    <rcc rId="0" sId="1" dxf="1">
      <nc r="AF111" t="inlineStr">
        <is>
          <t>x</t>
        </is>
      </nc>
      <ndxf>
        <font>
          <sz val="8"/>
        </font>
        <numFmt numFmtId="170" formatCode="#,##0.0000"/>
        <alignment horizontal="center" vertical="top"/>
        <border outline="0">
          <right style="thin">
            <color indexed="64"/>
          </right>
          <top style="thin">
            <color indexed="64"/>
          </top>
          <bottom style="medium">
            <color indexed="64"/>
          </bottom>
        </border>
      </ndxf>
    </rcc>
    <rcc rId="0" sId="1" dxf="1">
      <nc r="AG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H111" t="inlineStr">
        <is>
          <t>x</t>
        </is>
      </nc>
      <ndxf>
        <font>
          <sz val="8"/>
        </font>
        <numFmt numFmtId="166" formatCode="0.0%"/>
        <alignment horizontal="center" vertical="top"/>
        <border outline="0">
          <left style="thin">
            <color indexed="64"/>
          </left>
          <right style="thin">
            <color indexed="64"/>
          </right>
          <top style="thin">
            <color indexed="64"/>
          </top>
          <bottom style="medium">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medium">
            <color indexed="64"/>
          </bottom>
        </border>
      </ndxf>
    </rcc>
    <rcc rId="0" sId="1" dxf="1">
      <nc r="AJ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K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L111" t="inlineStr">
        <is>
          <t>x</t>
        </is>
      </nc>
      <ndxf>
        <font>
          <sz val="8"/>
        </font>
        <numFmt numFmtId="166" formatCode="0.0%"/>
        <alignment horizontal="center" vertical="top"/>
        <border outline="0">
          <left style="thin">
            <color indexed="64"/>
          </left>
          <top style="thin">
            <color indexed="64"/>
          </top>
          <bottom style="medium">
            <color indexed="64"/>
          </bottom>
        </border>
      </ndxf>
    </rcc>
    <rfmt sheetId="1" sqref="AM111" start="0" length="0">
      <dxf>
        <font>
          <sz val="8"/>
        </font>
        <numFmt numFmtId="164" formatCode="0.0"/>
        <alignment horizontal="center" vertical="top"/>
        <border outline="0">
          <left style="medium">
            <color indexed="64"/>
          </left>
          <right style="medium">
            <color indexed="64"/>
          </right>
          <top style="thin">
            <color indexed="64"/>
          </top>
          <bottom style="medium">
            <color indexed="64"/>
          </bottom>
        </border>
      </dxf>
    </rfmt>
    <rcc rId="0" sId="1" dxf="1">
      <nc r="AN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O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P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Q111" t="inlineStr">
        <is>
          <t>x</t>
        </is>
      </nc>
      <ndxf>
        <font>
          <sz val="8"/>
        </font>
        <numFmt numFmtId="164" formatCode="0.0"/>
        <alignment horizontal="center" vertical="top"/>
        <border outline="0">
          <top style="thin">
            <color indexed="64"/>
          </top>
          <bottom style="medium">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medium">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thin">
            <color indexed="64"/>
          </top>
        </border>
      </ndxf>
    </rcc>
    <rfmt sheetId="1" sqref="AT111" start="0" length="0">
      <dxf>
        <numFmt numFmtId="1" formatCode="0"/>
        <border outline="0">
          <left style="thin">
            <color indexed="64"/>
          </left>
          <right style="thin">
            <color indexed="64"/>
          </right>
          <top style="thin">
            <color indexed="64"/>
          </top>
        </border>
      </dxf>
    </rfmt>
    <rcc rId="0" sId="1" s="1" dxf="1">
      <nc r="AU111">
        <f>W111/AT111</f>
      </nc>
      <ndxf>
        <numFmt numFmtId="13" formatCode="0%"/>
        <fill>
          <patternFill patternType="solid">
            <bgColor indexed="41"/>
          </patternFill>
        </fill>
        <border outline="0">
          <left style="thin">
            <color indexed="64"/>
          </left>
          <right style="medium">
            <color indexed="64"/>
          </right>
          <top style="thin">
            <color indexed="64"/>
          </top>
        </border>
      </ndxf>
    </rcc>
    <rfmt sheetId="1" sqref="AV111" start="0" length="0">
      <dxf>
        <numFmt numFmtId="167" formatCode="#,##0.000"/>
        <border outline="0">
          <left style="medium">
            <color indexed="64"/>
          </left>
          <right style="thin">
            <color indexed="64"/>
          </right>
          <top style="thin">
            <color indexed="64"/>
          </top>
        </border>
      </dxf>
    </rfmt>
    <rfmt sheetId="1" sqref="AW111" start="0" length="0">
      <dxf>
        <numFmt numFmtId="167" formatCode="#,##0.000"/>
        <border outline="0">
          <left style="thin">
            <color indexed="64"/>
          </left>
          <right style="thin">
            <color indexed="64"/>
          </right>
          <top style="thin">
            <color indexed="64"/>
          </top>
        </border>
      </dxf>
    </rfmt>
    <rfmt sheetId="1" s="1" sqref="AX111" start="0" length="0">
      <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medium">
            <color indexed="64"/>
          </bottom>
        </border>
      </dxf>
    </rfmt>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thin">
            <color indexed="64"/>
          </top>
        </border>
      </dxf>
    </rfmt>
    <rfmt sheetId="1" sqref="BA111" start="0" length="0">
      <dxf>
        <font>
          <sz val="9"/>
        </font>
        <border outline="0">
          <left style="thin">
            <color indexed="64"/>
          </left>
          <right style="medium">
            <color indexed="64"/>
          </right>
          <top style="thin">
            <color indexed="64"/>
          </top>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thin">
            <color indexed="64"/>
          </top>
        </border>
      </dxf>
    </rfmt>
    <rfmt sheetId="1" sqref="BE111" start="0" length="0">
      <dxf>
        <font>
          <b/>
          <sz val="9"/>
        </font>
        <numFmt numFmtId="168" formatCode="#,##0.0"/>
        <fill>
          <patternFill patternType="solid">
            <bgColor indexed="47"/>
          </patternFill>
        </fill>
        <border outline="0">
          <left style="thin">
            <color indexed="64"/>
          </left>
          <right style="thin">
            <color indexed="64"/>
          </right>
          <top style="thin">
            <color indexed="64"/>
          </top>
          <bottom style="medium">
            <color indexed="64"/>
          </bottom>
        </border>
      </dxf>
    </rfmt>
  </rrc>
  <rrc rId="7460"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medium">
            <color indexed="64"/>
          </top>
          <bottom style="thin">
            <color indexed="64"/>
          </bottom>
        </border>
      </dxf>
    </rfmt>
    <rfmt sheetId="1" sqref="B111" start="0" length="0">
      <dxf>
        <font>
          <sz val="9"/>
          <color theme="1"/>
          <name val="Times New Roman CE"/>
          <family val="1"/>
        </font>
        <alignment horizontal="left" vertical="top" wrapText="1"/>
        <border outline="0">
          <left style="thin">
            <color indexed="64"/>
          </left>
          <top style="medium">
            <color indexed="64"/>
          </top>
        </border>
      </dxf>
    </rfmt>
    <rcc rId="0" sId="1" dxf="1">
      <nc r="C111" t="inlineStr">
        <is>
          <t>PED</t>
        </is>
      </nc>
      <ndxf>
        <font>
          <sz val="9"/>
          <name val="Times New Roman CE"/>
          <family val="1"/>
        </font>
        <alignment horizontal="left" vertical="center" wrapText="1"/>
        <border outline="0">
          <left style="thin">
            <color indexed="64"/>
          </left>
          <top style="medium">
            <color indexed="64"/>
          </top>
          <bottom style="thin">
            <color indexed="64"/>
          </bottom>
        </border>
      </ndxf>
    </rcc>
    <rfmt sheetId="1" sqref="D111" start="0" length="0">
      <dxf>
        <numFmt numFmtId="167" formatCode="#,##0.000"/>
        <border outline="0">
          <left style="thin">
            <color indexed="64"/>
          </left>
          <right style="thin">
            <color indexed="64"/>
          </right>
        </border>
      </dxf>
    </rfmt>
    <rfmt sheetId="1" sqref="E111" start="0" length="0">
      <dxf>
        <numFmt numFmtId="170" formatCode="#,##0.0000"/>
        <border outline="0">
          <right style="medium">
            <color indexed="64"/>
          </right>
        </border>
      </dxf>
    </rfmt>
    <rfmt sheetId="1" sqref="F111" start="0" length="0">
      <dxf>
        <numFmt numFmtId="167" formatCode="#,##0.000"/>
        <border outline="0">
          <right style="thin">
            <color indexed="64"/>
          </right>
          <top style="medium">
            <color indexed="64"/>
          </top>
          <bottom style="thin">
            <color indexed="64"/>
          </bottom>
        </border>
      </dxf>
    </rfmt>
    <rfmt sheetId="1" sqref="G111" start="0" length="0">
      <dxf>
        <numFmt numFmtId="167" formatCode="#,##0.000"/>
        <border outline="0">
          <right style="thin">
            <color indexed="64"/>
          </right>
          <top style="medium">
            <color indexed="64"/>
          </top>
          <bottom style="thin">
            <color indexed="64"/>
          </bottom>
        </border>
      </dxf>
    </rfmt>
    <rfmt sheetId="1" sqref="H111" start="0" length="0">
      <dxf>
        <numFmt numFmtId="167" formatCode="#,##0.000"/>
        <border outline="0">
          <right style="thin">
            <color indexed="64"/>
          </right>
          <top style="medium">
            <color indexed="64"/>
          </top>
          <bottom style="thin">
            <color indexed="64"/>
          </bottom>
        </border>
      </dxf>
    </rfmt>
    <rfmt sheetId="1" sqref="I111" start="0" length="0">
      <dxf>
        <numFmt numFmtId="167" formatCode="#,##0.000"/>
        <border outline="0">
          <right style="thin">
            <color indexed="64"/>
          </right>
          <top style="medium">
            <color indexed="64"/>
          </top>
          <bottom style="thin">
            <color indexed="64"/>
          </bottom>
        </border>
      </dxf>
    </rfmt>
    <rfmt sheetId="1" sqref="J111" start="0" length="0">
      <dxf>
        <numFmt numFmtId="167" formatCode="#,##0.000"/>
        <border outline="0">
          <right style="thin">
            <color indexed="64"/>
          </right>
          <top style="medium">
            <color indexed="64"/>
          </top>
          <bottom style="thin">
            <color indexed="64"/>
          </bottom>
        </border>
      </dxf>
    </rfmt>
    <rfmt sheetId="1" sqref="K111" start="0" length="0">
      <dxf>
        <numFmt numFmtId="167" formatCode="#,##0.000"/>
        <border outline="0">
          <right style="thin">
            <color indexed="64"/>
          </right>
          <top style="medium">
            <color indexed="64"/>
          </top>
          <bottom style="thin">
            <color indexed="64"/>
          </bottom>
        </border>
      </dxf>
    </rfmt>
    <rfmt sheetId="1" sqref="L111" start="0" length="0">
      <dxf>
        <numFmt numFmtId="167" formatCode="#,##0.000"/>
        <border outline="0">
          <right style="thin">
            <color indexed="64"/>
          </right>
          <top style="medium">
            <color indexed="64"/>
          </top>
          <bottom style="thin">
            <color indexed="64"/>
          </bottom>
        </border>
      </dxf>
    </rfmt>
    <rfmt sheetId="1" sqref="M111" start="0" length="0">
      <dxf>
        <numFmt numFmtId="167" formatCode="#,##0.000"/>
        <border outline="0">
          <right style="thin">
            <color indexed="64"/>
          </right>
          <top style="medium">
            <color indexed="64"/>
          </top>
          <bottom style="thin">
            <color indexed="64"/>
          </bottom>
        </border>
      </dxf>
    </rfmt>
    <rfmt sheetId="1" sqref="N111" start="0" length="0">
      <dxf>
        <numFmt numFmtId="167" formatCode="#,##0.000"/>
        <border outline="0">
          <right style="thin">
            <color indexed="64"/>
          </right>
          <top style="medium">
            <color indexed="64"/>
          </top>
          <bottom style="thin">
            <color indexed="64"/>
          </bottom>
        </border>
      </dxf>
    </rfmt>
    <rfmt sheetId="1" sqref="O111" start="0" length="0">
      <dxf>
        <numFmt numFmtId="167" formatCode="#,##0.000"/>
        <border outline="0">
          <right style="thin">
            <color indexed="64"/>
          </right>
          <top style="medium">
            <color indexed="64"/>
          </top>
          <bottom style="thin">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top style="medium">
            <color indexed="64"/>
          </top>
          <bottom style="thin">
            <color indexed="64"/>
          </bottom>
        </border>
      </ndxf>
    </rcc>
    <rcc rId="0" sId="1" dxf="1">
      <nc r="Q111">
        <f>P111+P112</f>
      </nc>
      <ndxf>
        <font>
          <sz val="10"/>
          <color auto="1"/>
          <name val="Arial CE"/>
          <charset val="238"/>
          <scheme val="none"/>
        </font>
        <numFmt numFmtId="167" formatCode="#,##0.000"/>
        <fill>
          <patternFill patternType="solid">
            <bgColor rgb="FFCCFFFF"/>
          </patternFill>
        </fill>
        <border outline="0">
          <left style="medium">
            <color indexed="64"/>
          </left>
          <right style="medium">
            <color indexed="64"/>
          </right>
          <top style="medium">
            <color indexed="64"/>
          </top>
          <bottom style="thin">
            <color indexed="64"/>
          </bottom>
        </border>
      </ndxf>
    </rcc>
    <rfmt sheetId="1" sqref="R111" start="0" length="0">
      <dxf>
        <font>
          <sz val="10"/>
          <color auto="1"/>
          <name val="Arial CE"/>
          <charset val="238"/>
          <scheme val="none"/>
        </font>
        <numFmt numFmtId="170" formatCode="#,##0.0000"/>
        <fill>
          <patternFill patternType="solid">
            <bgColor rgb="FFFFFF99"/>
          </patternFill>
        </fill>
        <border outline="0">
          <left style="thin">
            <color indexed="64"/>
          </left>
          <right style="thin">
            <color indexed="64"/>
          </right>
          <top style="thin">
            <color indexed="64"/>
          </top>
          <bottom style="thin">
            <color indexed="64"/>
          </bottom>
        </border>
      </dxf>
    </rfmt>
    <rcc rId="0" sId="1" dxf="1">
      <nc r="S111">
        <f>Q111-R111</f>
      </nc>
      <ndxf>
        <numFmt numFmtId="167" formatCode="#,##0.000"/>
        <fill>
          <patternFill patternType="solid">
            <bgColor rgb="FFCCFFFF"/>
          </patternFill>
        </fill>
        <border outline="0">
          <right style="medium">
            <color indexed="64"/>
          </right>
          <top style="medium">
            <color indexed="64"/>
          </top>
          <bottom style="thin">
            <color indexed="64"/>
          </bottom>
        </border>
      </ndxf>
    </rcc>
    <rcc rId="0" sId="1" dxf="1">
      <nc r="T111">
        <f>P111/(12*D111)*1000</f>
      </nc>
      <ndxf>
        <numFmt numFmtId="1" formatCode="0"/>
        <fill>
          <patternFill patternType="solid">
            <bgColor rgb="FFCCFFFF"/>
          </patternFill>
        </fill>
        <border outline="0">
          <right style="thin">
            <color indexed="64"/>
          </right>
          <top style="medium">
            <color indexed="64"/>
          </top>
          <bottom style="thin">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umFmtId="4">
      <nc r="X111">
        <v>0.02</v>
      </nc>
      <ndxf>
        <font>
          <sz val="9"/>
          <color theme="1"/>
        </font>
        <numFmt numFmtId="169" formatCode="0.0000"/>
        <fill>
          <patternFill patternType="solid">
            <bgColor theme="9" tint="0.59999389629810485"/>
          </patternFill>
        </fill>
        <border outline="0">
          <bottom style="thin">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thin">
            <color indexed="64"/>
          </bottom>
        </border>
      </dxf>
    </rfmt>
    <rcc rId="0" sId="1" dxf="1">
      <nc r="Z111">
        <f>T111*1.016</f>
      </nc>
      <ndxf>
        <numFmt numFmtId="1" formatCode="0"/>
        <fill>
          <patternFill patternType="solid">
            <bgColor rgb="FFCCFFFF"/>
          </patternFill>
        </fill>
        <border outline="0">
          <right style="thin">
            <color indexed="64"/>
          </right>
          <top style="thin">
            <color indexed="64"/>
          </top>
          <bottom style="thin">
            <color indexed="64"/>
          </bottom>
        </border>
      </ndxf>
    </rcc>
    <rcc rId="0" sId="1" dxf="1">
      <nc r="AA111">
        <f>T111-W111+X111*(F111+0.8*(G111+L111+M111))</f>
      </nc>
      <ndxf>
        <numFmt numFmtId="1" formatCode="0"/>
        <fill>
          <patternFill patternType="solid">
            <bgColor indexed="41"/>
          </patternFill>
        </fill>
        <border outline="0">
          <left style="thin">
            <color indexed="64"/>
          </left>
          <top style="thin">
            <color indexed="64"/>
          </top>
          <bottom style="thin">
            <color indexed="64"/>
          </bottom>
        </border>
      </ndxf>
    </rcc>
    <rcc rId="0" sId="1" dxf="1">
      <nc r="AB111">
        <f>Z111-AA111</f>
      </nc>
      <ndxf>
        <numFmt numFmtId="1" formatCode="0"/>
        <fill>
          <patternFill patternType="solid">
            <bgColor indexed="41"/>
          </patternFill>
        </fill>
        <border outline="0">
          <left style="thin">
            <color indexed="64"/>
          </left>
          <right style="medium">
            <color indexed="64"/>
          </right>
          <top style="thin">
            <color indexed="64"/>
          </top>
          <bottom style="thin">
            <color indexed="64"/>
          </bottom>
        </border>
      </ndxf>
    </rcc>
    <rcc rId="0" sId="1" dxf="1">
      <nc r="AC111">
        <f>(Y111*Z111+Y112*Z112)*0.012</f>
      </nc>
      <ndxf>
        <font>
          <sz val="10"/>
          <color auto="1"/>
          <name val="Arial CE"/>
          <charset val="238"/>
          <scheme val="none"/>
        </font>
        <numFmt numFmtId="168" formatCode="#,##0.0"/>
        <fill>
          <patternFill patternType="solid">
            <bgColor indexed="41"/>
          </patternFill>
        </fill>
        <border outline="0">
          <top style="thin">
            <color indexed="64"/>
          </top>
          <bottom style="thin">
            <color indexed="64"/>
          </bottom>
        </border>
      </ndxf>
    </rcc>
    <rfmt sheetId="1" sqref="AD111" start="0" length="0">
      <dxf>
        <font>
          <sz val="10"/>
          <color auto="1"/>
          <name val="Arial CE"/>
          <charset val="238"/>
          <scheme val="none"/>
        </font>
        <numFmt numFmtId="167" formatCode="#,##0.000"/>
        <fill>
          <patternFill patternType="solid">
            <bgColor rgb="FFFFFFCC"/>
          </patternFill>
        </fill>
        <alignment horizontal="center" vertical="top"/>
        <border outline="0">
          <left style="medium">
            <color indexed="64"/>
          </left>
          <right style="medium">
            <color indexed="64"/>
          </right>
          <top style="thin">
            <color indexed="64"/>
          </top>
          <bottom style="thin">
            <color indexed="64"/>
          </bottom>
        </border>
      </dxf>
    </rfmt>
    <rfmt sheetId="1" sqref="AE111" start="0" length="0">
      <dxf>
        <font>
          <sz val="11"/>
          <color theme="1"/>
          <name val="Arial"/>
          <family val="2"/>
        </font>
        <numFmt numFmtId="167" formatCode="#,##0.000"/>
        <fill>
          <patternFill patternType="solid">
            <bgColor rgb="FFFFFFCC"/>
          </patternFill>
        </fill>
        <alignment horizontal="center" vertical="center"/>
        <border outline="0">
          <left style="medium">
            <color indexed="64"/>
          </left>
          <right style="thin">
            <color indexed="64"/>
          </right>
          <top style="thin">
            <color indexed="64"/>
          </top>
          <bottom style="thin">
            <color indexed="64"/>
          </bottom>
        </border>
      </dxf>
    </rfmt>
    <rcc rId="0" sId="1" dxf="1">
      <nc r="AF111">
        <f>AD111+AD112+AE111-AC111</f>
      </nc>
      <ndxf>
        <font>
          <sz val="10"/>
          <color auto="1"/>
          <name val="Arial CE"/>
          <charset val="238"/>
          <scheme val="none"/>
        </font>
        <numFmt numFmtId="170" formatCode="#,##0.0000"/>
        <fill>
          <patternFill patternType="solid">
            <bgColor indexed="41"/>
          </patternFill>
        </fill>
        <border outline="0">
          <right style="thin">
            <color indexed="64"/>
          </right>
          <top style="thin">
            <color indexed="64"/>
          </top>
          <bottom style="thin">
            <color indexed="64"/>
          </bottom>
        </border>
      </ndxf>
    </rcc>
    <rcc rId="0" sId="1" dxf="1">
      <nc r="AG111">
        <f>AF111/(12*(Y111+Y112))*1000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H111">
        <f>AG111/AB111</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thin">
            <color indexed="64"/>
          </bottom>
        </border>
      </ndxf>
    </rcc>
    <rcc rId="0" sId="1" dxf="1">
      <nc r="AJ111">
        <f>AD111+AD112+AE111-(AI111*Z111+AI112*Z112)*0.012</f>
      </nc>
      <ndxf>
        <font>
          <sz val="10"/>
          <color auto="1"/>
          <name val="Arial CE"/>
          <charset val="238"/>
          <scheme val="none"/>
        </font>
        <numFmt numFmtId="164" formatCode="0.0"/>
        <fill>
          <patternFill patternType="solid">
            <bgColor indexed="41"/>
          </patternFill>
        </fill>
        <border outline="0">
          <top style="thin">
            <color indexed="64"/>
          </top>
          <bottom style="thin">
            <color indexed="64"/>
          </bottom>
        </border>
      </ndxf>
    </rcc>
    <rcc rId="0" sId="1" dxf="1">
      <nc r="AK111">
        <f>AJ111/(12*(AI111+AI112))*1000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L111">
        <f>AK111/AB111</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fmt sheetId="1" sqref="AM111" start="0" length="0">
      <dxf>
        <font>
          <sz val="10"/>
          <color auto="1"/>
          <name val="Arial CE"/>
          <charset val="238"/>
          <scheme val="none"/>
        </font>
        <numFmt numFmtId="164" formatCode="0.0"/>
        <border outline="0">
          <left style="medium">
            <color indexed="64"/>
          </left>
          <right style="medium">
            <color indexed="64"/>
          </right>
          <top style="thin">
            <color indexed="64"/>
          </top>
          <bottom style="thin">
            <color indexed="64"/>
          </bottom>
        </border>
      </dxf>
    </rfmt>
    <rcc rId="0" sId="1" dxf="1">
      <nc r="AN111">
        <f>(AM111+AM112)/(12*(AI111+AI112))*1000</f>
      </nc>
      <ndxf>
        <font>
          <sz val="10"/>
          <color auto="1"/>
          <name val="Arial CE"/>
          <charset val="238"/>
          <scheme val="none"/>
        </font>
        <numFmt numFmtId="1" formatCode="0"/>
        <fill>
          <patternFill patternType="solid">
            <bgColor indexed="41"/>
          </patternFill>
        </fill>
        <border outline="0">
          <right style="thin">
            <color indexed="64"/>
          </right>
          <top style="thin">
            <color indexed="64"/>
          </top>
          <bottom style="thin">
            <color indexed="64"/>
          </bottom>
        </border>
      </ndxf>
    </rcc>
    <rcc rId="0" sId="1" dxf="1">
      <nc r="AO111">
        <f>(H111+I111+H112+I112)/(12*(D111+D112))*1000+AK111+AN111</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s="1" dxf="1">
      <nc r="AP111">
        <f>(AK111+AN111)/((H111+I111+H112+I112)*1000)*(D111+D112)*12</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s="1" dxf="1">
      <nc r="AQ111">
        <f>AO111/((H111+I111+H112+I112)*1000)*(D111+D112)*12</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thin">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medium">
            <color indexed="64"/>
          </top>
          <bottom style="thin">
            <color indexed="64"/>
          </bottom>
        </border>
      </ndxf>
    </rcc>
    <rfmt sheetId="1" sqref="AT111" start="0" length="0">
      <dxf>
        <numFmt numFmtId="1" formatCode="0"/>
        <border outline="0">
          <left style="thin">
            <color indexed="64"/>
          </left>
          <right style="thin">
            <color indexed="64"/>
          </right>
          <top style="medium">
            <color indexed="64"/>
          </top>
          <bottom style="thin">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top style="medium">
            <color indexed="64"/>
          </top>
          <bottom style="thin">
            <color indexed="64"/>
          </bottom>
        </border>
      </ndxf>
    </rcc>
    <rfmt sheetId="1" sqref="AV111" start="0" length="0">
      <dxf>
        <numFmt numFmtId="167" formatCode="#,##0.000"/>
        <border outline="0">
          <left style="medium">
            <color indexed="64"/>
          </left>
          <right style="thin">
            <color indexed="64"/>
          </right>
          <top style="medium">
            <color indexed="64"/>
          </top>
          <bottom style="thin">
            <color indexed="64"/>
          </bottom>
        </border>
      </dxf>
    </rfmt>
    <rfmt sheetId="1" sqref="AW111" start="0" length="0">
      <dxf>
        <numFmt numFmtId="167" formatCode="#,##0.000"/>
        <border outline="0">
          <left style="thin">
            <color indexed="64"/>
          </left>
          <right style="thin">
            <color indexed="64"/>
          </right>
          <top style="medium">
            <color indexed="64"/>
          </top>
          <bottom style="thin">
            <color indexed="64"/>
          </bottom>
        </border>
      </dxf>
    </rfmt>
    <rcc rId="0" sId="1" s="1" dxf="1">
      <nc r="AX111">
        <f>(AR111+AR112+AE111-AV111-AV112)/((AW111+AW112)*12)</f>
      </nc>
      <n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thin">
            <color indexed="64"/>
          </bottom>
        </border>
      </ndxf>
    </rcc>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medium">
            <color indexed="64"/>
          </top>
          <bottom style="thin">
            <color indexed="64"/>
          </bottom>
        </border>
      </dxf>
    </rfmt>
    <rfmt sheetId="1" sqref="BA111" start="0" length="0">
      <dxf>
        <font>
          <sz val="9"/>
        </font>
        <border outline="0">
          <left style="thin">
            <color indexed="64"/>
          </left>
          <right style="medium">
            <color indexed="64"/>
          </right>
          <top style="medium">
            <color indexed="64"/>
          </top>
          <bottom style="thin">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medium">
            <color indexed="64"/>
          </top>
          <bottom style="thin">
            <color indexed="64"/>
          </bottom>
        </border>
      </dxf>
    </rfmt>
    <rcc rId="0" sId="1" dxf="1">
      <nc r="BE111">
        <f>IF(AR111+AR112+AE111-AV111-AV112&lt;0,AR111+AR112+AE111-AV111-AV112,0)</f>
      </nc>
      <ndxf>
        <font>
          <b/>
          <sz val="9"/>
        </font>
        <numFmt numFmtId="168" formatCode="#,##0.0"/>
        <fill>
          <patternFill patternType="solid">
            <bgColor indexed="47"/>
          </patternFill>
        </fill>
        <border outline="0">
          <left style="thin">
            <color indexed="64"/>
          </left>
          <right style="thin">
            <color indexed="64"/>
          </right>
          <top style="thin">
            <color indexed="64"/>
          </top>
          <bottom style="thin">
            <color indexed="64"/>
          </bottom>
        </border>
      </ndxf>
    </rcc>
  </rrc>
  <rrc rId="7461"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thin">
            <color indexed="64"/>
          </top>
          <bottom style="medium">
            <color indexed="64"/>
          </bottom>
        </border>
      </dxf>
    </rfmt>
    <rfmt sheetId="1" sqref="B111" start="0" length="0">
      <dxf>
        <font>
          <sz val="9"/>
          <color theme="1"/>
          <name val="Times New Roman CE"/>
          <family val="1"/>
        </font>
        <alignment horizontal="left" vertical="top" wrapText="1"/>
        <border outline="0">
          <left style="thin">
            <color indexed="64"/>
          </left>
          <bottom style="medium">
            <color indexed="64"/>
          </bottom>
        </border>
      </dxf>
    </rfmt>
    <rcc rId="0" sId="1" dxf="1">
      <nc r="C111" t="inlineStr">
        <is>
          <t>NEPED</t>
        </is>
      </nc>
      <ndxf>
        <font>
          <sz val="9"/>
          <name val="Times New Roman CE"/>
          <family val="1"/>
        </font>
        <alignment horizontal="left" vertical="center" wrapText="1"/>
        <border outline="0">
          <left style="thin">
            <color indexed="64"/>
          </left>
          <top style="thin">
            <color indexed="64"/>
          </top>
          <bottom style="medium">
            <color indexed="64"/>
          </bottom>
        </border>
      </ndxf>
    </rcc>
    <rfmt sheetId="1" sqref="D111" start="0" length="0">
      <dxf>
        <numFmt numFmtId="167" formatCode="#,##0.000"/>
        <border outline="0">
          <left style="thin">
            <color indexed="64"/>
          </left>
          <right style="thin">
            <color indexed="64"/>
          </right>
        </border>
      </dxf>
    </rfmt>
    <rfmt sheetId="1" sqref="E111" start="0" length="0">
      <dxf>
        <numFmt numFmtId="167" formatCode="#,##0.000"/>
        <border outline="0">
          <right style="medium">
            <color indexed="64"/>
          </right>
        </border>
      </dxf>
    </rfmt>
    <rfmt sheetId="1" sqref="F111" start="0" length="0">
      <dxf>
        <numFmt numFmtId="167" formatCode="#,##0.000"/>
        <border outline="0">
          <right style="thin">
            <color indexed="64"/>
          </right>
        </border>
      </dxf>
    </rfmt>
    <rfmt sheetId="1" sqref="G111" start="0" length="0">
      <dxf>
        <numFmt numFmtId="167" formatCode="#,##0.000"/>
        <border outline="0">
          <right style="thin">
            <color indexed="64"/>
          </right>
        </border>
      </dxf>
    </rfmt>
    <rfmt sheetId="1" sqref="H111" start="0" length="0">
      <dxf>
        <numFmt numFmtId="167" formatCode="#,##0.000"/>
        <border outline="0">
          <right style="thin">
            <color indexed="64"/>
          </right>
        </border>
      </dxf>
    </rfmt>
    <rfmt sheetId="1" sqref="I111" start="0" length="0">
      <dxf>
        <numFmt numFmtId="167" formatCode="#,##0.000"/>
        <border outline="0">
          <right style="thin">
            <color indexed="64"/>
          </right>
        </border>
      </dxf>
    </rfmt>
    <rfmt sheetId="1" sqref="J111" start="0" length="0">
      <dxf>
        <numFmt numFmtId="167" formatCode="#,##0.000"/>
        <border outline="0">
          <right style="thin">
            <color indexed="64"/>
          </right>
        </border>
      </dxf>
    </rfmt>
    <rfmt sheetId="1" sqref="K111" start="0" length="0">
      <dxf>
        <numFmt numFmtId="167" formatCode="#,##0.000"/>
        <border outline="0">
          <right style="thin">
            <color indexed="64"/>
          </right>
        </border>
      </dxf>
    </rfmt>
    <rfmt sheetId="1" sqref="L111" start="0" length="0">
      <dxf>
        <numFmt numFmtId="167" formatCode="#,##0.000"/>
        <border outline="0">
          <right style="thin">
            <color indexed="64"/>
          </right>
        </border>
      </dxf>
    </rfmt>
    <rfmt sheetId="1" sqref="M111" start="0" length="0">
      <dxf>
        <numFmt numFmtId="167" formatCode="#,##0.000"/>
        <border outline="0">
          <right style="thin">
            <color indexed="64"/>
          </right>
        </border>
      </dxf>
    </rfmt>
    <rfmt sheetId="1" sqref="N111" start="0" length="0">
      <dxf>
        <numFmt numFmtId="167" formatCode="#,##0.000"/>
        <border outline="0">
          <right style="thin">
            <color indexed="64"/>
          </right>
        </border>
      </dxf>
    </rfmt>
    <rfmt sheetId="1" sqref="O111" start="0" length="0">
      <dxf>
        <numFmt numFmtId="167" formatCode="#,##0.000"/>
        <border outline="0">
          <right style="thin">
            <color indexed="64"/>
          </right>
        </border>
      </dxf>
    </rfmt>
    <rcc rId="0" sId="1" dxf="1">
      <nc r="P111">
        <f>SUM(F111:O111)</f>
      </nc>
      <ndxf>
        <numFmt numFmtId="167" formatCode="#,##0.000"/>
        <fill>
          <patternFill patternType="solid">
            <bgColor indexed="41"/>
          </patternFill>
        </fill>
        <border outline="0">
          <left style="thin">
            <color indexed="64"/>
          </left>
          <right style="medium">
            <color indexed="64"/>
          </right>
          <top style="thin">
            <color indexed="64"/>
          </top>
        </border>
      </ndxf>
    </rcc>
    <rcc rId="0" sId="1" dxf="1">
      <nc r="Q111" t="inlineStr">
        <is>
          <t>x</t>
        </is>
      </nc>
      <ndxf>
        <font>
          <sz val="8"/>
        </font>
        <numFmt numFmtId="1" formatCode="0"/>
        <alignment horizontal="center" vertical="top"/>
        <border outline="0">
          <left style="medium">
            <color indexed="64"/>
          </left>
          <right style="medium">
            <color indexed="64"/>
          </right>
          <top style="thin">
            <color indexed="64"/>
          </top>
        </border>
      </ndxf>
    </rcc>
    <rcc rId="0" sId="1" dxf="1">
      <nc r="R111" t="inlineStr">
        <is>
          <t>x</t>
        </is>
      </nc>
      <ndxf>
        <font>
          <sz val="8"/>
        </font>
        <numFmt numFmtId="1" formatCode="0"/>
        <alignment horizontal="center" vertical="top"/>
        <border outline="0">
          <right style="thin">
            <color indexed="64"/>
          </right>
          <top style="thin">
            <color indexed="64"/>
          </top>
        </border>
      </ndxf>
    </rcc>
    <rcc rId="0" sId="1" dxf="1">
      <nc r="S111" t="inlineStr">
        <is>
          <t>x</t>
        </is>
      </nc>
      <ndxf>
        <font>
          <sz val="8"/>
        </font>
        <numFmt numFmtId="1" formatCode="0"/>
        <alignment horizontal="center" vertical="top"/>
        <border outline="0">
          <left style="thin">
            <color indexed="64"/>
          </left>
          <right style="medium">
            <color indexed="64"/>
          </right>
          <top style="thin">
            <color indexed="64"/>
          </top>
        </border>
      </ndxf>
    </rcc>
    <rcc rId="0" sId="1" dxf="1">
      <nc r="T111">
        <f>P111/(12*D111)*1000</f>
      </nc>
      <ndxf>
        <numFmt numFmtId="1" formatCode="0"/>
        <fill>
          <patternFill patternType="solid">
            <bgColor rgb="FFCCFFFF"/>
          </patternFill>
        </fill>
        <border outline="0">
          <right style="thin">
            <color indexed="64"/>
          </right>
          <top style="thin">
            <color indexed="64"/>
          </top>
        </border>
      </ndxf>
    </rcc>
    <rcc rId="0" sId="1" dxf="1">
      <nc r="U111">
        <f>H111/(12*D111)*1000</f>
      </nc>
      <ndxf>
        <numFmt numFmtId="1" formatCode="0"/>
        <fill>
          <patternFill patternType="solid">
            <bgColor rgb="FFCCFFFF"/>
          </patternFill>
        </fill>
        <border outline="0">
          <left style="thin">
            <color indexed="64"/>
          </left>
          <right style="thin">
            <color indexed="64"/>
          </right>
          <top style="thin">
            <color indexed="64"/>
          </top>
        </border>
      </ndxf>
    </rcc>
    <rcc rId="0" sId="1" dxf="1">
      <nc r="V111">
        <f>I111/(12*D111)*1000</f>
      </nc>
      <ndxf>
        <numFmt numFmtId="1" formatCode="0"/>
        <fill>
          <patternFill patternType="solid">
            <bgColor rgb="FFCCFFFF"/>
          </patternFill>
        </fill>
        <border outline="0">
          <left style="thin">
            <color indexed="64"/>
          </left>
          <right style="thin">
            <color indexed="64"/>
          </right>
          <top style="thin">
            <color indexed="64"/>
          </top>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thin">
            <color indexed="64"/>
          </top>
        </border>
      </ndxf>
    </rcc>
    <rcc rId="0" sId="1" dxf="1" numFmtId="4">
      <nc r="X111">
        <v>0</v>
      </nc>
      <ndxf>
        <font>
          <sz val="9"/>
          <color theme="1"/>
        </font>
        <numFmt numFmtId="169" formatCode="0.0000"/>
        <fill>
          <patternFill patternType="solid">
            <bgColor theme="9" tint="0.59999389629810485"/>
          </patternFill>
        </fill>
        <border outline="0">
          <top style="thin">
            <color indexed="64"/>
          </top>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rder>
      </dxf>
    </rfmt>
    <rcc rId="0" sId="1" dxf="1">
      <nc r="Z111">
        <f>T111*1</f>
      </nc>
      <ndxf>
        <numFmt numFmtId="1" formatCode="0"/>
        <fill>
          <patternFill patternType="solid">
            <bgColor rgb="FFCCFFFF"/>
          </patternFill>
        </fill>
        <alignment horizontal="center" vertical="top"/>
        <border outline="0">
          <left style="medium">
            <color indexed="64"/>
          </left>
          <top style="thin">
            <color indexed="64"/>
          </top>
        </border>
      </ndxf>
    </rcc>
    <rcc rId="0" sId="1" dxf="1">
      <nc r="AA111">
        <f>T111-W111+X111*(F111+0.8*(G111+L111+M111))</f>
      </nc>
      <ndxf>
        <numFmt numFmtId="1" formatCode="0"/>
        <fill>
          <patternFill patternType="solid">
            <bgColor rgb="FFCCFFFF"/>
          </patternFill>
        </fill>
        <alignment horizontal="center" vertical="top"/>
        <border outline="0">
          <left style="thin">
            <color indexed="64"/>
          </left>
          <top style="thin">
            <color indexed="64"/>
          </top>
        </border>
      </ndxf>
    </rcc>
    <rcc rId="0" sId="1" dxf="1">
      <nc r="AB111">
        <f>Z111-AA111</f>
      </nc>
      <ndxf>
        <numFmt numFmtId="1" formatCode="0"/>
        <fill>
          <patternFill patternType="solid">
            <bgColor rgb="FFCCFFFF"/>
          </patternFill>
        </fill>
        <alignment horizontal="center" vertical="top"/>
        <border outline="0">
          <left style="thin">
            <color indexed="64"/>
          </left>
          <right style="medium">
            <color indexed="64"/>
          </right>
          <top style="thin">
            <color indexed="64"/>
          </top>
        </border>
      </ndxf>
    </rcc>
    <rcc rId="0" sId="1" dxf="1">
      <nc r="AC111" t="inlineStr">
        <is>
          <t>x</t>
        </is>
      </nc>
      <ndxf>
        <font>
          <sz val="8"/>
        </font>
        <numFmt numFmtId="168" formatCode="#,##0.0"/>
        <alignment horizontal="center" vertical="top"/>
        <border outline="0">
          <top style="thin">
            <color indexed="64"/>
          </top>
        </border>
      </ndxf>
    </rcc>
    <rfmt sheetId="1" sqref="AD111" start="0" length="0">
      <dxf>
        <font>
          <sz val="10"/>
          <color auto="1"/>
          <name val="Arial CE"/>
          <charset val="238"/>
          <scheme val="none"/>
        </font>
        <numFmt numFmtId="167" formatCode="#,##0.000"/>
        <alignment horizontal="center" vertical="top"/>
        <border outline="0">
          <left style="medium">
            <color indexed="64"/>
          </left>
          <right style="medium">
            <color indexed="64"/>
          </right>
          <top style="thin">
            <color indexed="64"/>
          </top>
        </border>
      </dxf>
    </rfmt>
    <rfmt sheetId="1" sqref="AE111" start="0" length="0">
      <dxf>
        <font>
          <sz val="10"/>
          <color auto="1"/>
          <name val="Arial CE"/>
          <charset val="238"/>
          <scheme val="none"/>
        </font>
        <numFmt numFmtId="167" formatCode="#,##0.000"/>
        <alignment horizontal="center" vertical="top"/>
        <border outline="0">
          <right style="thin">
            <color indexed="64"/>
          </right>
          <top style="thin">
            <color indexed="64"/>
          </top>
        </border>
      </dxf>
    </rfmt>
    <rcc rId="0" sId="1" dxf="1">
      <nc r="AF111" t="inlineStr">
        <is>
          <t>x</t>
        </is>
      </nc>
      <ndxf>
        <font>
          <sz val="8"/>
        </font>
        <numFmt numFmtId="170" formatCode="#,##0.0000"/>
        <alignment horizontal="center" vertical="top"/>
        <border outline="0">
          <right style="thin">
            <color indexed="64"/>
          </right>
          <top style="thin">
            <color indexed="64"/>
          </top>
        </border>
      </ndxf>
    </rcc>
    <rcc rId="0" sId="1" dxf="1">
      <nc r="AG111" t="inlineStr">
        <is>
          <t>x</t>
        </is>
      </nc>
      <ndxf>
        <font>
          <sz val="8"/>
        </font>
        <numFmt numFmtId="1" formatCode="0"/>
        <alignment horizontal="center" vertical="top"/>
        <border outline="0">
          <left style="thin">
            <color indexed="64"/>
          </left>
          <right style="thin">
            <color indexed="64"/>
          </right>
          <top style="thin">
            <color indexed="64"/>
          </top>
        </border>
      </ndxf>
    </rcc>
    <rcc rId="0" sId="1" dxf="1">
      <nc r="AH111" t="inlineStr">
        <is>
          <t>x</t>
        </is>
      </nc>
      <ndxf>
        <font>
          <sz val="8"/>
        </font>
        <numFmt numFmtId="166" formatCode="0.0%"/>
        <alignment horizontal="center" vertical="top"/>
        <border outline="0">
          <left style="thin">
            <color indexed="64"/>
          </left>
          <right style="thin">
            <color indexed="64"/>
          </right>
          <top style="thin">
            <color indexed="64"/>
          </top>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rder>
      </ndxf>
    </rcc>
    <rcc rId="0" sId="1" dxf="1">
      <nc r="AJ111" t="inlineStr">
        <is>
          <t>x</t>
        </is>
      </nc>
      <ndxf>
        <font>
          <sz val="8"/>
        </font>
        <numFmt numFmtId="164" formatCode="0.0"/>
        <alignment horizontal="center" vertical="top"/>
        <border outline="0">
          <right style="thin">
            <color indexed="64"/>
          </right>
          <top style="thin">
            <color indexed="64"/>
          </top>
        </border>
      </ndxf>
    </rcc>
    <rcc rId="0" sId="1" dxf="1">
      <nc r="AK111" t="inlineStr">
        <is>
          <t>x</t>
        </is>
      </nc>
      <ndxf>
        <font>
          <sz val="8"/>
        </font>
        <numFmt numFmtId="1" formatCode="0"/>
        <alignment horizontal="center" vertical="top"/>
        <border outline="0">
          <left style="thin">
            <color indexed="64"/>
          </left>
          <right style="thin">
            <color indexed="64"/>
          </right>
          <top style="thin">
            <color indexed="64"/>
          </top>
        </border>
      </ndxf>
    </rcc>
    <rcc rId="0" sId="1" dxf="1">
      <nc r="AL111" t="inlineStr">
        <is>
          <t>x</t>
        </is>
      </nc>
      <ndxf>
        <font>
          <sz val="8"/>
        </font>
        <numFmt numFmtId="166" formatCode="0.0%"/>
        <alignment horizontal="center" vertical="top"/>
        <border outline="0">
          <left style="thin">
            <color indexed="64"/>
          </left>
          <top style="thin">
            <color indexed="64"/>
          </top>
        </border>
      </ndxf>
    </rcc>
    <rfmt sheetId="1" sqref="AM111" start="0" length="0">
      <dxf>
        <font>
          <sz val="8"/>
        </font>
        <numFmt numFmtId="164" formatCode="0.0"/>
        <alignment horizontal="center" vertical="top"/>
        <border outline="0">
          <left style="medium">
            <color indexed="64"/>
          </left>
          <right style="medium">
            <color indexed="64"/>
          </right>
          <top style="thin">
            <color indexed="64"/>
          </top>
        </border>
      </dxf>
    </rfmt>
    <rcc rId="0" sId="1" dxf="1">
      <nc r="AN111" t="inlineStr">
        <is>
          <t>x</t>
        </is>
      </nc>
      <ndxf>
        <font>
          <sz val="8"/>
        </font>
        <numFmt numFmtId="164" formatCode="0.0"/>
        <alignment horizontal="center" vertical="top"/>
        <border outline="0">
          <right style="thin">
            <color indexed="64"/>
          </right>
          <top style="thin">
            <color indexed="64"/>
          </top>
        </border>
      </ndxf>
    </rcc>
    <rcc rId="0" sId="1" dxf="1">
      <nc r="AO111" t="inlineStr">
        <is>
          <t>x</t>
        </is>
      </nc>
      <ndxf>
        <font>
          <sz val="8"/>
        </font>
        <numFmt numFmtId="164" formatCode="0.0"/>
        <alignment horizontal="center" vertical="top"/>
        <border outline="0">
          <right style="thin">
            <color indexed="64"/>
          </right>
          <top style="thin">
            <color indexed="64"/>
          </top>
        </border>
      </ndxf>
    </rcc>
    <rcc rId="0" sId="1" dxf="1">
      <nc r="AP111" t="inlineStr">
        <is>
          <t>x</t>
        </is>
      </nc>
      <ndxf>
        <font>
          <sz val="8"/>
        </font>
        <numFmt numFmtId="1" formatCode="0"/>
        <alignment horizontal="center" vertical="top"/>
        <border outline="0">
          <left style="thin">
            <color indexed="64"/>
          </left>
          <right style="thin">
            <color indexed="64"/>
          </right>
          <top style="thin">
            <color indexed="64"/>
          </top>
        </border>
      </ndxf>
    </rcc>
    <rcc rId="0" sId="1" dxf="1">
      <nc r="AQ111" t="inlineStr">
        <is>
          <t>x</t>
        </is>
      </nc>
      <ndxf>
        <font>
          <sz val="8"/>
        </font>
        <numFmt numFmtId="164" formatCode="0.0"/>
        <alignment horizontal="center" vertical="top"/>
        <border outline="0">
          <top style="thin">
            <color indexed="64"/>
          </top>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rder>
      </ndxf>
    </rcc>
    <rcc rId="0" sId="1" dxf="1">
      <nc r="AS111">
        <f>H111+I111</f>
      </nc>
      <ndxf>
        <numFmt numFmtId="164" formatCode="0.0"/>
        <fill>
          <patternFill patternType="solid">
            <bgColor indexed="41"/>
          </patternFill>
        </fill>
        <border outline="0">
          <left style="medium">
            <color indexed="64"/>
          </left>
          <right style="thin">
            <color indexed="64"/>
          </right>
          <top style="thin">
            <color indexed="64"/>
          </top>
        </border>
      </ndxf>
    </rcc>
    <rfmt sheetId="1" sqref="AT111" start="0" length="0">
      <dxf>
        <numFmt numFmtId="1" formatCode="0"/>
        <border outline="0">
          <left style="thin">
            <color indexed="64"/>
          </left>
          <right style="thin">
            <color indexed="64"/>
          </right>
          <top style="thin">
            <color indexed="64"/>
          </top>
        </border>
      </dxf>
    </rfmt>
    <rcc rId="0" sId="1" s="1" dxf="1">
      <nc r="AU111">
        <f>W111/AT111</f>
      </nc>
      <ndxf>
        <numFmt numFmtId="13" formatCode="0%"/>
        <fill>
          <patternFill patternType="solid">
            <bgColor indexed="41"/>
          </patternFill>
        </fill>
        <border outline="0">
          <left style="thin">
            <color indexed="64"/>
          </left>
          <right style="medium">
            <color indexed="64"/>
          </right>
          <top style="thin">
            <color indexed="64"/>
          </top>
        </border>
      </ndxf>
    </rcc>
    <rfmt sheetId="1" sqref="AV111" start="0" length="0">
      <dxf>
        <numFmt numFmtId="167" formatCode="#,##0.000"/>
        <border outline="0">
          <left style="medium">
            <color indexed="64"/>
          </left>
          <right style="thin">
            <color indexed="64"/>
          </right>
          <top style="thin">
            <color indexed="64"/>
          </top>
        </border>
      </dxf>
    </rfmt>
    <rfmt sheetId="1" sqref="AW111" start="0" length="0">
      <dxf>
        <numFmt numFmtId="167" formatCode="#,##0.000"/>
        <border outline="0">
          <left style="thin">
            <color indexed="64"/>
          </left>
          <right style="thin">
            <color indexed="64"/>
          </right>
          <top style="thin">
            <color indexed="64"/>
          </top>
        </border>
      </dxf>
    </rfmt>
    <rfmt sheetId="1" s="1" sqref="AX111" start="0" length="0">
      <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rder>
      </dxf>
    </rfmt>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thin">
            <color indexed="64"/>
          </top>
          <bottom style="medium">
            <color indexed="64"/>
          </bottom>
        </border>
      </dxf>
    </rfmt>
    <rfmt sheetId="1" sqref="BA111" start="0" length="0">
      <dxf>
        <font>
          <sz val="9"/>
        </font>
        <border outline="0">
          <left style="thin">
            <color indexed="64"/>
          </left>
          <right style="medium">
            <color indexed="64"/>
          </right>
          <top style="thin">
            <color indexed="64"/>
          </top>
          <bottom style="medium">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thin">
            <color indexed="64"/>
          </top>
          <bottom style="medium">
            <color indexed="64"/>
          </bottom>
        </border>
      </dxf>
    </rfmt>
    <rfmt sheetId="1" sqref="BE111" start="0" length="0">
      <dxf>
        <font>
          <b/>
          <sz val="9"/>
        </font>
        <numFmt numFmtId="168" formatCode="#,##0.0"/>
        <fill>
          <patternFill patternType="solid">
            <bgColor indexed="47"/>
          </patternFill>
        </fill>
        <border outline="0">
          <left style="thin">
            <color indexed="64"/>
          </left>
          <right style="thin">
            <color indexed="64"/>
          </right>
          <top style="thin">
            <color indexed="64"/>
          </top>
          <bottom style="medium">
            <color indexed="64"/>
          </bottom>
        </border>
      </dxf>
    </rfmt>
  </rrc>
  <rrc rId="7462"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medium">
            <color indexed="64"/>
          </top>
          <bottom style="thin">
            <color indexed="64"/>
          </bottom>
        </border>
      </dxf>
    </rfmt>
    <rfmt sheetId="1" sqref="B111" start="0" length="0">
      <dxf>
        <font>
          <sz val="9"/>
          <color theme="1"/>
          <name val="Times New Roman CE"/>
          <family val="1"/>
        </font>
        <alignment horizontal="left" vertical="top" wrapText="1"/>
        <border outline="0">
          <left style="thin">
            <color indexed="64"/>
          </left>
          <top style="medium">
            <color indexed="64"/>
          </top>
        </border>
      </dxf>
    </rfmt>
    <rcc rId="0" sId="1" dxf="1">
      <nc r="C111" t="inlineStr">
        <is>
          <t>PED</t>
        </is>
      </nc>
      <ndxf>
        <font>
          <sz val="9"/>
          <name val="Times New Roman CE"/>
          <family val="1"/>
        </font>
        <alignment horizontal="left" vertical="center" wrapText="1"/>
        <border outline="0">
          <left style="thin">
            <color indexed="64"/>
          </left>
          <top style="medium">
            <color indexed="64"/>
          </top>
          <bottom style="thin">
            <color indexed="64"/>
          </bottom>
        </border>
      </ndxf>
    </rcc>
    <rfmt sheetId="1" sqref="D111" start="0" length="0">
      <dxf>
        <numFmt numFmtId="167" formatCode="#,##0.000"/>
        <border outline="0">
          <left style="thin">
            <color indexed="64"/>
          </left>
          <right style="thin">
            <color indexed="64"/>
          </right>
          <top style="medium">
            <color indexed="64"/>
          </top>
          <bottom style="thin">
            <color indexed="64"/>
          </bottom>
        </border>
      </dxf>
    </rfmt>
    <rfmt sheetId="1" sqref="E111" start="0" length="0">
      <dxf>
        <numFmt numFmtId="167" formatCode="#,##0.000"/>
        <border outline="0">
          <right style="medium">
            <color indexed="64"/>
          </right>
          <top style="medium">
            <color indexed="64"/>
          </top>
          <bottom style="thin">
            <color indexed="64"/>
          </bottom>
        </border>
      </dxf>
    </rfmt>
    <rfmt sheetId="1" sqref="F111" start="0" length="0">
      <dxf>
        <numFmt numFmtId="167" formatCode="#,##0.000"/>
        <border outline="0">
          <right style="thin">
            <color indexed="64"/>
          </right>
          <top style="medium">
            <color indexed="64"/>
          </top>
          <bottom style="thin">
            <color indexed="64"/>
          </bottom>
        </border>
      </dxf>
    </rfmt>
    <rfmt sheetId="1" sqref="G111" start="0" length="0">
      <dxf>
        <numFmt numFmtId="167" formatCode="#,##0.000"/>
        <border outline="0">
          <right style="thin">
            <color indexed="64"/>
          </right>
          <top style="medium">
            <color indexed="64"/>
          </top>
          <bottom style="thin">
            <color indexed="64"/>
          </bottom>
        </border>
      </dxf>
    </rfmt>
    <rfmt sheetId="1" sqref="H111" start="0" length="0">
      <dxf>
        <numFmt numFmtId="167" formatCode="#,##0.000"/>
        <border outline="0">
          <right style="thin">
            <color indexed="64"/>
          </right>
          <top style="medium">
            <color indexed="64"/>
          </top>
          <bottom style="thin">
            <color indexed="64"/>
          </bottom>
        </border>
      </dxf>
    </rfmt>
    <rfmt sheetId="1" sqref="I111" start="0" length="0">
      <dxf>
        <numFmt numFmtId="167" formatCode="#,##0.000"/>
        <border outline="0">
          <right style="thin">
            <color indexed="64"/>
          </right>
          <top style="medium">
            <color indexed="64"/>
          </top>
          <bottom style="thin">
            <color indexed="64"/>
          </bottom>
        </border>
      </dxf>
    </rfmt>
    <rfmt sheetId="1" sqref="J111" start="0" length="0">
      <dxf>
        <numFmt numFmtId="167" formatCode="#,##0.000"/>
        <border outline="0">
          <right style="thin">
            <color indexed="64"/>
          </right>
          <top style="medium">
            <color indexed="64"/>
          </top>
          <bottom style="thin">
            <color indexed="64"/>
          </bottom>
        </border>
      </dxf>
    </rfmt>
    <rfmt sheetId="1" sqref="K111" start="0" length="0">
      <dxf>
        <numFmt numFmtId="167" formatCode="#,##0.000"/>
        <border outline="0">
          <right style="thin">
            <color indexed="64"/>
          </right>
          <top style="medium">
            <color indexed="64"/>
          </top>
          <bottom style="thin">
            <color indexed="64"/>
          </bottom>
        </border>
      </dxf>
    </rfmt>
    <rfmt sheetId="1" sqref="L111" start="0" length="0">
      <dxf>
        <numFmt numFmtId="167" formatCode="#,##0.000"/>
        <border outline="0">
          <right style="thin">
            <color indexed="64"/>
          </right>
          <top style="medium">
            <color indexed="64"/>
          </top>
          <bottom style="thin">
            <color indexed="64"/>
          </bottom>
        </border>
      </dxf>
    </rfmt>
    <rfmt sheetId="1" sqref="M111" start="0" length="0">
      <dxf>
        <numFmt numFmtId="167" formatCode="#,##0.000"/>
        <border outline="0">
          <right style="thin">
            <color indexed="64"/>
          </right>
          <top style="medium">
            <color indexed="64"/>
          </top>
          <bottom style="thin">
            <color indexed="64"/>
          </bottom>
        </border>
      </dxf>
    </rfmt>
    <rfmt sheetId="1" sqref="N111" start="0" length="0">
      <dxf>
        <numFmt numFmtId="167" formatCode="#,##0.000"/>
        <border outline="0">
          <right style="thin">
            <color indexed="64"/>
          </right>
          <top style="medium">
            <color indexed="64"/>
          </top>
          <bottom style="thin">
            <color indexed="64"/>
          </bottom>
        </border>
      </dxf>
    </rfmt>
    <rfmt sheetId="1" sqref="O111" start="0" length="0">
      <dxf>
        <numFmt numFmtId="167" formatCode="#,##0.000"/>
        <border outline="0">
          <right style="thin">
            <color indexed="64"/>
          </right>
          <top style="medium">
            <color indexed="64"/>
          </top>
          <bottom style="thin">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top style="medium">
            <color indexed="64"/>
          </top>
          <bottom style="thin">
            <color indexed="64"/>
          </bottom>
        </border>
      </ndxf>
    </rcc>
    <rcc rId="0" sId="1" dxf="1">
      <nc r="Q111">
        <f>P111+P112</f>
      </nc>
      <ndxf>
        <font>
          <sz val="10"/>
          <color auto="1"/>
          <name val="Arial CE"/>
          <charset val="238"/>
          <scheme val="none"/>
        </font>
        <numFmt numFmtId="167" formatCode="#,##0.000"/>
        <fill>
          <patternFill patternType="solid">
            <bgColor rgb="FFCCFFFF"/>
          </patternFill>
        </fill>
        <border outline="0">
          <left style="medium">
            <color indexed="64"/>
          </left>
          <right style="medium">
            <color indexed="64"/>
          </right>
          <top style="medium">
            <color indexed="64"/>
          </top>
          <bottom style="thin">
            <color indexed="64"/>
          </bottom>
        </border>
      </ndxf>
    </rcc>
    <rfmt sheetId="1" sqref="R111" start="0" length="0">
      <dxf>
        <font>
          <sz val="10"/>
          <color auto="1"/>
          <name val="Arial CE"/>
          <charset val="238"/>
          <scheme val="none"/>
        </font>
        <numFmt numFmtId="170" formatCode="#,##0.0000"/>
        <fill>
          <patternFill patternType="solid">
            <bgColor rgb="FFFFFF99"/>
          </patternFill>
        </fill>
        <border outline="0">
          <left style="thin">
            <color indexed="64"/>
          </left>
          <right style="thin">
            <color indexed="64"/>
          </right>
          <top style="thin">
            <color indexed="64"/>
          </top>
          <bottom style="thin">
            <color indexed="64"/>
          </bottom>
        </border>
      </dxf>
    </rfmt>
    <rcc rId="0" sId="1" dxf="1">
      <nc r="S111">
        <f>Q111-R111</f>
      </nc>
      <ndxf>
        <numFmt numFmtId="167" formatCode="#,##0.000"/>
        <fill>
          <patternFill patternType="solid">
            <bgColor rgb="FFCCFFFF"/>
          </patternFill>
        </fill>
        <border outline="0">
          <right style="medium">
            <color indexed="64"/>
          </right>
          <top style="medium">
            <color indexed="64"/>
          </top>
          <bottom style="thin">
            <color indexed="64"/>
          </bottom>
        </border>
      </ndxf>
    </rcc>
    <rcc rId="0" sId="1" dxf="1">
      <nc r="T111">
        <f>P111/(12*D111)*1000</f>
      </nc>
      <ndxf>
        <numFmt numFmtId="1" formatCode="0"/>
        <fill>
          <patternFill patternType="solid">
            <bgColor rgb="FFCCFFFF"/>
          </patternFill>
        </fill>
        <border outline="0">
          <right style="thin">
            <color indexed="64"/>
          </right>
          <top style="medium">
            <color indexed="64"/>
          </top>
          <bottom style="thin">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umFmtId="4">
      <nc r="X111">
        <v>0.02</v>
      </nc>
      <ndxf>
        <font>
          <sz val="9"/>
          <color theme="1"/>
        </font>
        <numFmt numFmtId="169" formatCode="0.0000"/>
        <fill>
          <patternFill patternType="solid">
            <bgColor theme="9" tint="0.59999389629810485"/>
          </patternFill>
        </fill>
        <border outline="0">
          <top style="medium">
            <color indexed="64"/>
          </top>
          <bottom style="thin">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medium">
            <color indexed="64"/>
          </top>
          <bottom style="thin">
            <color indexed="64"/>
          </bottom>
        </border>
      </dxf>
    </rfmt>
    <rcc rId="0" sId="1" dxf="1">
      <nc r="Z111">
        <f>T111*1.016</f>
      </nc>
      <ndxf>
        <numFmt numFmtId="1" formatCode="0"/>
        <fill>
          <patternFill patternType="solid">
            <bgColor rgb="FFCCFFFF"/>
          </patternFill>
        </fill>
        <border outline="0">
          <right style="thin">
            <color indexed="64"/>
          </right>
          <top style="medium">
            <color indexed="64"/>
          </top>
          <bottom style="thin">
            <color indexed="64"/>
          </bottom>
        </border>
      </ndxf>
    </rcc>
    <rcc rId="0" sId="1" dxf="1">
      <nc r="AA111">
        <f>T111-W111+X111*(F111+0.8*(G111+L111+M111))</f>
      </nc>
      <ndxf>
        <numFmt numFmtId="1" formatCode="0"/>
        <fill>
          <patternFill patternType="solid">
            <bgColor indexed="41"/>
          </patternFill>
        </fill>
        <border outline="0">
          <left style="thin">
            <color indexed="64"/>
          </left>
          <top style="medium">
            <color indexed="64"/>
          </top>
          <bottom style="thin">
            <color indexed="64"/>
          </bottom>
        </border>
      </ndxf>
    </rcc>
    <rcc rId="0" sId="1" dxf="1">
      <nc r="AB111">
        <f>Z111-AA111</f>
      </nc>
      <ndxf>
        <numFmt numFmtId="1" formatCode="0"/>
        <fill>
          <patternFill patternType="solid">
            <bgColor indexed="41"/>
          </patternFill>
        </fill>
        <border outline="0">
          <left style="thin">
            <color indexed="64"/>
          </left>
          <right style="medium">
            <color indexed="64"/>
          </right>
          <top style="medium">
            <color indexed="64"/>
          </top>
          <bottom style="thin">
            <color indexed="64"/>
          </bottom>
        </border>
      </ndxf>
    </rcc>
    <rcc rId="0" sId="1" dxf="1">
      <nc r="AC111">
        <f>(Y111*Z111+Y112*Z112)*0.012</f>
      </nc>
      <ndxf>
        <font>
          <sz val="10"/>
          <color auto="1"/>
          <name val="Arial CE"/>
          <charset val="238"/>
          <scheme val="none"/>
        </font>
        <numFmt numFmtId="168" formatCode="#,##0.0"/>
        <fill>
          <patternFill patternType="solid">
            <bgColor indexed="41"/>
          </patternFill>
        </fill>
        <border outline="0">
          <top style="medium">
            <color indexed="64"/>
          </top>
          <bottom style="thin">
            <color indexed="64"/>
          </bottom>
        </border>
      </ndxf>
    </rcc>
    <rfmt sheetId="1" sqref="AD111" start="0" length="0">
      <dxf>
        <font>
          <sz val="10"/>
          <color auto="1"/>
          <name val="Arial CE"/>
          <charset val="238"/>
          <scheme val="none"/>
        </font>
        <numFmt numFmtId="167" formatCode="#,##0.000"/>
        <fill>
          <patternFill patternType="solid">
            <bgColor rgb="FFFFFFCC"/>
          </patternFill>
        </fill>
        <alignment horizontal="center" vertical="top"/>
        <border outline="0">
          <left style="medium">
            <color indexed="64"/>
          </left>
          <right style="medium">
            <color indexed="64"/>
          </right>
          <top style="medium">
            <color indexed="64"/>
          </top>
          <bottom style="thin">
            <color indexed="64"/>
          </bottom>
        </border>
      </dxf>
    </rfmt>
    <rfmt sheetId="1" sqref="AE111" start="0" length="0">
      <dxf>
        <font>
          <sz val="11"/>
          <color theme="1"/>
          <name val="Arial"/>
          <family val="2"/>
        </font>
        <numFmt numFmtId="167" formatCode="#,##0.000"/>
        <fill>
          <patternFill patternType="solid">
            <bgColor rgb="FFFFFFCC"/>
          </patternFill>
        </fill>
        <alignment horizontal="center" vertical="center"/>
        <border outline="0">
          <left style="medium">
            <color indexed="64"/>
          </left>
          <right style="thin">
            <color indexed="64"/>
          </right>
          <top style="medium">
            <color indexed="64"/>
          </top>
          <bottom style="thin">
            <color indexed="64"/>
          </bottom>
        </border>
      </dxf>
    </rfmt>
    <rcc rId="0" sId="1" dxf="1">
      <nc r="AF111">
        <f>AD111+AD112+AE111-AC111</f>
      </nc>
      <ndxf>
        <font>
          <sz val="10"/>
          <color auto="1"/>
          <name val="Arial CE"/>
          <charset val="238"/>
          <scheme val="none"/>
        </font>
        <numFmt numFmtId="170" formatCode="#,##0.0000"/>
        <fill>
          <patternFill patternType="solid">
            <bgColor indexed="41"/>
          </patternFill>
        </fill>
        <border outline="0">
          <right style="thin">
            <color indexed="64"/>
          </right>
          <top style="medium">
            <color indexed="64"/>
          </top>
          <bottom style="thin">
            <color indexed="64"/>
          </bottom>
        </border>
      </ndxf>
    </rcc>
    <rcc rId="0" sId="1" dxf="1">
      <nc r="AG111">
        <f>AF111/(12*(Y111+Y112))*1000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medium">
            <color indexed="64"/>
          </top>
          <bottom style="thin">
            <color indexed="64"/>
          </bottom>
        </border>
      </ndxf>
    </rcc>
    <rcc rId="0" sId="1" dxf="1">
      <nc r="AH111">
        <f>AG111/AB111</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medium">
            <color indexed="64"/>
          </top>
          <bottom style="thin">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medium">
            <color indexed="64"/>
          </top>
          <bottom style="thin">
            <color indexed="64"/>
          </bottom>
        </border>
      </ndxf>
    </rcc>
    <rcc rId="0" sId="1" dxf="1">
      <nc r="AJ111">
        <f>AD111+AD112+AE111-(AI111*Z111+AI112*Z112)*0.012</f>
      </nc>
      <ndxf>
        <font>
          <sz val="10"/>
          <color auto="1"/>
          <name val="Arial CE"/>
          <charset val="238"/>
          <scheme val="none"/>
        </font>
        <numFmt numFmtId="164" formatCode="0.0"/>
        <fill>
          <patternFill patternType="solid">
            <bgColor indexed="41"/>
          </patternFill>
        </fill>
        <border outline="0">
          <top style="medium">
            <color indexed="64"/>
          </top>
          <bottom style="thin">
            <color indexed="64"/>
          </bottom>
        </border>
      </ndxf>
    </rcc>
    <rcc rId="0" sId="1" dxf="1">
      <nc r="AK111">
        <f>AJ111/(12*(AI111+AI112))*1000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medium">
            <color indexed="64"/>
          </top>
          <bottom style="thin">
            <color indexed="64"/>
          </bottom>
        </border>
      </ndxf>
    </rcc>
    <rcc rId="0" sId="1" dxf="1">
      <nc r="AL111">
        <f>AK111/AB111</f>
      </nc>
      <ndxf>
        <font>
          <sz val="10"/>
          <color auto="1"/>
          <name val="Arial CE"/>
          <charset val="238"/>
          <scheme val="none"/>
        </font>
        <numFmt numFmtId="166" formatCode="0.0%"/>
        <fill>
          <patternFill patternType="solid">
            <bgColor indexed="41"/>
          </patternFill>
        </fill>
        <border outline="0">
          <left style="thin">
            <color indexed="64"/>
          </left>
          <top style="medium">
            <color indexed="64"/>
          </top>
          <bottom style="thin">
            <color indexed="64"/>
          </bottom>
        </border>
      </ndxf>
    </rcc>
    <rfmt sheetId="1" sqref="AM111" start="0" length="0">
      <dxf>
        <font>
          <sz val="10"/>
          <color auto="1"/>
          <name val="Arial CE"/>
          <charset val="238"/>
          <scheme val="none"/>
        </font>
        <numFmt numFmtId="164" formatCode="0.0"/>
        <border outline="0">
          <left style="medium">
            <color indexed="64"/>
          </left>
          <right style="medium">
            <color indexed="64"/>
          </right>
          <top style="medium">
            <color indexed="64"/>
          </top>
          <bottom style="thin">
            <color indexed="64"/>
          </bottom>
        </border>
      </dxf>
    </rfmt>
    <rcc rId="0" sId="1" dxf="1">
      <nc r="AN111">
        <f>(AM111+AM112)/(12*(AI111+AI112))*1000</f>
      </nc>
      <ndxf>
        <font>
          <sz val="10"/>
          <color auto="1"/>
          <name val="Arial CE"/>
          <charset val="238"/>
          <scheme val="none"/>
        </font>
        <numFmt numFmtId="1" formatCode="0"/>
        <fill>
          <patternFill patternType="solid">
            <bgColor indexed="41"/>
          </patternFill>
        </fill>
        <border outline="0">
          <right style="thin">
            <color indexed="64"/>
          </right>
          <top style="medium">
            <color indexed="64"/>
          </top>
          <bottom style="thin">
            <color indexed="64"/>
          </bottom>
        </border>
      </ndxf>
    </rcc>
    <rcc rId="0" sId="1" dxf="1">
      <nc r="AO111">
        <f>(H111+I111+H112+I112)/(12*(D111+D112))*1000+AK111+AN111</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medium">
            <color indexed="64"/>
          </top>
          <bottom style="thin">
            <color indexed="64"/>
          </bottom>
        </border>
      </ndxf>
    </rcc>
    <rcc rId="0" sId="1" s="1" dxf="1">
      <nc r="AP111">
        <f>(AK111+AN111)/((H111+I111+H112+I112)*1000)*(D111+D112)*12</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medium">
            <color indexed="64"/>
          </top>
          <bottom style="thin">
            <color indexed="64"/>
          </bottom>
        </border>
      </ndxf>
    </rcc>
    <rcc rId="0" sId="1" s="1" dxf="1">
      <nc r="AQ111">
        <f>AO111/((H111+I111+H112+I112)*1000)*(D111+D112)*12</f>
      </nc>
      <ndxf>
        <font>
          <sz val="10"/>
          <color auto="1"/>
          <name val="Arial CE"/>
          <charset val="238"/>
          <scheme val="none"/>
        </font>
        <numFmt numFmtId="166" formatCode="0.0%"/>
        <fill>
          <patternFill patternType="solid">
            <bgColor indexed="41"/>
          </patternFill>
        </fill>
        <border outline="0">
          <left style="thin">
            <color indexed="64"/>
          </left>
          <top style="medium">
            <color indexed="64"/>
          </top>
          <bottom style="thin">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medium">
            <color indexed="64"/>
          </top>
          <bottom style="thin">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medium">
            <color indexed="64"/>
          </top>
          <bottom style="thin">
            <color indexed="64"/>
          </bottom>
        </border>
      </ndxf>
    </rcc>
    <rfmt sheetId="1" sqref="AT111" start="0" length="0">
      <dxf>
        <numFmt numFmtId="1" formatCode="0"/>
        <border outline="0">
          <left style="thin">
            <color indexed="64"/>
          </left>
          <right style="thin">
            <color indexed="64"/>
          </right>
          <top style="medium">
            <color indexed="64"/>
          </top>
          <bottom style="thin">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top style="medium">
            <color indexed="64"/>
          </top>
          <bottom style="thin">
            <color indexed="64"/>
          </bottom>
        </border>
      </ndxf>
    </rcc>
    <rfmt sheetId="1" sqref="AV111" start="0" length="0">
      <dxf>
        <numFmt numFmtId="167" formatCode="#,##0.000"/>
        <border outline="0">
          <left style="medium">
            <color indexed="64"/>
          </left>
          <right style="thin">
            <color indexed="64"/>
          </right>
          <top style="medium">
            <color indexed="64"/>
          </top>
          <bottom style="thin">
            <color indexed="64"/>
          </bottom>
        </border>
      </dxf>
    </rfmt>
    <rfmt sheetId="1" sqref="AW111" start="0" length="0">
      <dxf>
        <numFmt numFmtId="167" formatCode="#,##0.000"/>
        <border outline="0">
          <left style="thin">
            <color indexed="64"/>
          </left>
          <right style="thin">
            <color indexed="64"/>
          </right>
          <top style="medium">
            <color indexed="64"/>
          </top>
          <bottom style="thin">
            <color indexed="64"/>
          </bottom>
        </border>
      </dxf>
    </rfmt>
    <rcc rId="0" sId="1" s="1" dxf="1">
      <nc r="AX111">
        <f>(AR111+AR112+AE111-AV111-AV112)/((AW111+AW112)*12)</f>
      </nc>
      <n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thin">
            <color indexed="64"/>
          </bottom>
        </border>
      </ndxf>
    </rcc>
    <rfmt sheetId="1" sqref="AY111" start="0" length="0">
      <dxf>
        <font>
          <sz val="10"/>
          <color auto="1"/>
          <name val="Arial CE"/>
          <charset val="238"/>
          <scheme val="none"/>
        </font>
      </dxf>
    </rfmt>
    <rfmt sheetId="1" sqref="AZ111" start="0" length="0">
      <dxf>
        <font>
          <sz val="9"/>
        </font>
        <numFmt numFmtId="4" formatCode="#,##0.00"/>
        <border outline="0">
          <left style="medium">
            <color indexed="64"/>
          </left>
          <bottom style="thin">
            <color indexed="64"/>
          </bottom>
        </border>
      </dxf>
    </rfmt>
    <rfmt sheetId="1" sqref="BA111" start="0" length="0">
      <dxf>
        <font>
          <sz val="9"/>
        </font>
        <border outline="0">
          <left style="thin">
            <color indexed="64"/>
          </left>
          <right style="medium">
            <color indexed="64"/>
          </right>
          <bottom style="thin">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bottom style="thin">
            <color indexed="64"/>
          </bottom>
        </border>
      </dxf>
    </rfmt>
    <rcc rId="0" sId="1" dxf="1">
      <nc r="BE111">
        <f>IF(AR111+AR112+AE111-AV111-AV112&lt;0,AR111+AR112+AE111-AV111-AV112,0)</f>
      </nc>
      <ndxf>
        <font>
          <b/>
          <sz val="9"/>
        </font>
        <numFmt numFmtId="168" formatCode="#,##0.0"/>
        <fill>
          <patternFill patternType="solid">
            <bgColor indexed="47"/>
          </patternFill>
        </fill>
        <border outline="0">
          <left style="thin">
            <color indexed="64"/>
          </left>
          <right style="thin">
            <color indexed="64"/>
          </right>
          <top style="thin">
            <color indexed="64"/>
          </top>
          <bottom style="thin">
            <color indexed="64"/>
          </bottom>
        </border>
      </ndxf>
    </rcc>
  </rrc>
  <rrc rId="7463"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thin">
            <color indexed="64"/>
          </top>
          <bottom style="medium">
            <color indexed="64"/>
          </bottom>
        </border>
      </dxf>
    </rfmt>
    <rfmt sheetId="1" sqref="B111" start="0" length="0">
      <dxf>
        <font>
          <sz val="9"/>
          <color theme="1"/>
          <name val="Times New Roman CE"/>
          <family val="1"/>
        </font>
        <alignment horizontal="left" vertical="top" wrapText="1"/>
        <border outline="0">
          <left style="thin">
            <color indexed="64"/>
          </left>
          <bottom style="medium">
            <color indexed="64"/>
          </bottom>
        </border>
      </dxf>
    </rfmt>
    <rcc rId="0" sId="1" dxf="1">
      <nc r="C111" t="inlineStr">
        <is>
          <t>NEPED</t>
        </is>
      </nc>
      <ndxf>
        <font>
          <sz val="9"/>
          <name val="Times New Roman CE"/>
          <family val="1"/>
        </font>
        <alignment horizontal="left" vertical="center" wrapText="1"/>
        <border outline="0">
          <left style="thin">
            <color indexed="64"/>
          </left>
          <top style="thin">
            <color indexed="64"/>
          </top>
          <bottom style="medium">
            <color indexed="64"/>
          </bottom>
        </border>
      </ndxf>
    </rcc>
    <rfmt sheetId="1" sqref="D111" start="0" length="0">
      <dxf>
        <numFmt numFmtId="167" formatCode="#,##0.000"/>
        <border outline="0">
          <left style="thin">
            <color indexed="64"/>
          </left>
          <right style="thin">
            <color indexed="64"/>
          </right>
        </border>
      </dxf>
    </rfmt>
    <rfmt sheetId="1" sqref="E111" start="0" length="0">
      <dxf>
        <numFmt numFmtId="167" formatCode="#,##0.000"/>
        <border outline="0">
          <right style="medium">
            <color indexed="64"/>
          </right>
        </border>
      </dxf>
    </rfmt>
    <rfmt sheetId="1" sqref="F111" start="0" length="0">
      <dxf>
        <numFmt numFmtId="167" formatCode="#,##0.000"/>
        <border outline="0">
          <right style="thin">
            <color indexed="64"/>
          </right>
        </border>
      </dxf>
    </rfmt>
    <rfmt sheetId="1" sqref="G111" start="0" length="0">
      <dxf>
        <numFmt numFmtId="167" formatCode="#,##0.000"/>
        <border outline="0">
          <right style="thin">
            <color indexed="64"/>
          </right>
        </border>
      </dxf>
    </rfmt>
    <rfmt sheetId="1" sqref="H111" start="0" length="0">
      <dxf>
        <numFmt numFmtId="167" formatCode="#,##0.000"/>
        <border outline="0">
          <right style="thin">
            <color indexed="64"/>
          </right>
        </border>
      </dxf>
    </rfmt>
    <rfmt sheetId="1" sqref="I111" start="0" length="0">
      <dxf>
        <numFmt numFmtId="167" formatCode="#,##0.000"/>
        <border outline="0">
          <right style="thin">
            <color indexed="64"/>
          </right>
        </border>
      </dxf>
    </rfmt>
    <rfmt sheetId="1" sqref="J111" start="0" length="0">
      <dxf>
        <numFmt numFmtId="167" formatCode="#,##0.000"/>
        <border outline="0">
          <right style="thin">
            <color indexed="64"/>
          </right>
        </border>
      </dxf>
    </rfmt>
    <rfmt sheetId="1" sqref="K111" start="0" length="0">
      <dxf>
        <numFmt numFmtId="167" formatCode="#,##0.000"/>
        <border outline="0">
          <right style="thin">
            <color indexed="64"/>
          </right>
        </border>
      </dxf>
    </rfmt>
    <rfmt sheetId="1" sqref="L111" start="0" length="0">
      <dxf>
        <numFmt numFmtId="167" formatCode="#,##0.000"/>
        <border outline="0">
          <right style="thin">
            <color indexed="64"/>
          </right>
        </border>
      </dxf>
    </rfmt>
    <rfmt sheetId="1" sqref="M111" start="0" length="0">
      <dxf>
        <numFmt numFmtId="167" formatCode="#,##0.000"/>
        <border outline="0">
          <right style="thin">
            <color indexed="64"/>
          </right>
        </border>
      </dxf>
    </rfmt>
    <rfmt sheetId="1" sqref="N111" start="0" length="0">
      <dxf>
        <numFmt numFmtId="167" formatCode="#,##0.000"/>
        <border outline="0">
          <right style="thin">
            <color indexed="64"/>
          </right>
        </border>
      </dxf>
    </rfmt>
    <rfmt sheetId="1" sqref="O111" start="0" length="0">
      <dxf>
        <numFmt numFmtId="167" formatCode="#,##0.000"/>
        <border outline="0">
          <right style="thin">
            <color indexed="64"/>
          </right>
        </border>
      </dxf>
    </rfmt>
    <rcc rId="0" sId="1" dxf="1">
      <nc r="P111">
        <f>SUM(F111:O111)</f>
      </nc>
      <ndxf>
        <numFmt numFmtId="167" formatCode="#,##0.000"/>
        <fill>
          <patternFill patternType="solid">
            <bgColor indexed="41"/>
          </patternFill>
        </fill>
        <border outline="0">
          <left style="thin">
            <color indexed="64"/>
          </left>
          <right style="medium">
            <color indexed="64"/>
          </right>
        </border>
      </ndxf>
    </rcc>
    <rcc rId="0" sId="1" dxf="1">
      <nc r="Q111" t="inlineStr">
        <is>
          <t>x</t>
        </is>
      </nc>
      <ndxf>
        <font>
          <sz val="8"/>
        </font>
        <numFmt numFmtId="1" formatCode="0"/>
        <alignment horizontal="center" vertical="top"/>
        <border outline="0">
          <left style="medium">
            <color indexed="64"/>
          </left>
          <right style="medium">
            <color indexed="64"/>
          </right>
          <top style="thin">
            <color indexed="64"/>
          </top>
          <bottom style="medium">
            <color indexed="64"/>
          </bottom>
        </border>
      </ndxf>
    </rcc>
    <rcc rId="0" sId="1" dxf="1">
      <nc r="R111" t="inlineStr">
        <is>
          <t>x</t>
        </is>
      </nc>
      <ndxf>
        <font>
          <sz val="8"/>
        </font>
        <numFmt numFmtId="1" formatCode="0"/>
        <alignment horizontal="center" vertical="top"/>
        <border outline="0">
          <right style="thin">
            <color indexed="64"/>
          </right>
          <top style="thin">
            <color indexed="64"/>
          </top>
          <bottom style="medium">
            <color indexed="64"/>
          </bottom>
        </border>
      </ndxf>
    </rcc>
    <rcc rId="0" sId="1" dxf="1">
      <nc r="S111" t="inlineStr">
        <is>
          <t>x</t>
        </is>
      </nc>
      <ndxf>
        <font>
          <sz val="8"/>
        </font>
        <numFmt numFmtId="1" formatCode="0"/>
        <alignment horizontal="center" vertical="top"/>
        <border outline="0">
          <left style="thin">
            <color indexed="64"/>
          </left>
          <right style="medium">
            <color indexed="64"/>
          </right>
          <top style="thin">
            <color indexed="64"/>
          </top>
          <bottom style="medium">
            <color indexed="64"/>
          </bottom>
        </border>
      </ndxf>
    </rcc>
    <rcc rId="0" sId="1" dxf="1">
      <nc r="T111">
        <f>P111/(12*D111)*1000</f>
      </nc>
      <ndxf>
        <numFmt numFmtId="1" formatCode="0"/>
        <fill>
          <patternFill patternType="solid">
            <bgColor rgb="FFCCFFFF"/>
          </patternFill>
        </fill>
        <border outline="0">
          <right style="thin">
            <color indexed="64"/>
          </right>
        </border>
      </ndxf>
    </rcc>
    <rcc rId="0" sId="1" dxf="1">
      <nc r="U111">
        <f>H111/(12*D111)*1000</f>
      </nc>
      <ndxf>
        <numFmt numFmtId="1" formatCode="0"/>
        <fill>
          <patternFill patternType="solid">
            <bgColor rgb="FFCCFFFF"/>
          </patternFill>
        </fill>
        <border outline="0">
          <left style="thin">
            <color indexed="64"/>
          </left>
          <right style="thin">
            <color indexed="64"/>
          </right>
        </border>
      </ndxf>
    </rcc>
    <rcc rId="0" sId="1" dxf="1">
      <nc r="V111">
        <f>I111/(12*D111)*1000</f>
      </nc>
      <ndxf>
        <numFmt numFmtId="1" formatCode="0"/>
        <fill>
          <patternFill patternType="solid">
            <bgColor rgb="FFCCFFFF"/>
          </patternFill>
        </fill>
        <border outline="0">
          <left style="thin">
            <color indexed="64"/>
          </left>
          <right style="thin">
            <color indexed="64"/>
          </right>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border>
      </ndxf>
    </rcc>
    <rcc rId="0" sId="1" dxf="1" numFmtId="4">
      <nc r="X111">
        <v>0</v>
      </nc>
      <ndxf>
        <font>
          <sz val="9"/>
          <color theme="1"/>
        </font>
        <numFmt numFmtId="169" formatCode="0.0000"/>
        <fill>
          <patternFill patternType="solid">
            <bgColor theme="9" tint="0.59999389629810485"/>
          </patternFill>
        </fill>
        <border outline="0">
          <top style="thin">
            <color indexed="64"/>
          </top>
          <bottom style="medium">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medium">
            <color indexed="64"/>
          </bottom>
        </border>
      </dxf>
    </rfmt>
    <rcc rId="0" sId="1" dxf="1">
      <nc r="Z111">
        <f>T111*1</f>
      </nc>
      <ndxf>
        <numFmt numFmtId="1" formatCode="0"/>
        <fill>
          <patternFill patternType="solid">
            <bgColor rgb="FFCCFFFF"/>
          </patternFill>
        </fill>
        <alignment horizontal="center" vertical="top"/>
        <border outline="0">
          <left style="medium">
            <color indexed="64"/>
          </left>
          <top style="thin">
            <color indexed="64"/>
          </top>
          <bottom style="medium">
            <color indexed="64"/>
          </bottom>
        </border>
      </ndxf>
    </rcc>
    <rcc rId="0" sId="1" dxf="1">
      <nc r="AA111">
        <f>T111-W111+X111*(F111+0.8*(G111+L111+M111))</f>
      </nc>
      <ndxf>
        <numFmt numFmtId="1" formatCode="0"/>
        <fill>
          <patternFill patternType="solid">
            <bgColor rgb="FFCCFFFF"/>
          </patternFill>
        </fill>
        <alignment horizontal="center" vertical="top"/>
        <border outline="0">
          <left style="thin">
            <color indexed="64"/>
          </left>
          <top style="thin">
            <color indexed="64"/>
          </top>
          <bottom style="medium">
            <color indexed="64"/>
          </bottom>
        </border>
      </ndxf>
    </rcc>
    <rcc rId="0" sId="1" dxf="1">
      <nc r="AB111">
        <f>Z111-AA111</f>
      </nc>
      <ndxf>
        <numFmt numFmtId="1" formatCode="0"/>
        <fill>
          <patternFill patternType="solid">
            <bgColor rgb="FFCCFFFF"/>
          </patternFill>
        </fill>
        <alignment horizontal="center" vertical="top"/>
        <border outline="0">
          <left style="thin">
            <color indexed="64"/>
          </left>
          <right style="medium">
            <color indexed="64"/>
          </right>
          <top style="thin">
            <color indexed="64"/>
          </top>
          <bottom style="medium">
            <color indexed="64"/>
          </bottom>
        </border>
      </ndxf>
    </rcc>
    <rcc rId="0" sId="1" dxf="1">
      <nc r="AC111" t="inlineStr">
        <is>
          <t>x</t>
        </is>
      </nc>
      <ndxf>
        <font>
          <sz val="8"/>
        </font>
        <numFmt numFmtId="168" formatCode="#,##0.0"/>
        <alignment horizontal="center" vertical="top"/>
        <border outline="0">
          <top style="thin">
            <color indexed="64"/>
          </top>
          <bottom style="medium">
            <color indexed="64"/>
          </bottom>
        </border>
      </ndxf>
    </rcc>
    <rfmt sheetId="1" sqref="AD111" start="0" length="0">
      <dxf>
        <font>
          <sz val="10"/>
          <color auto="1"/>
          <name val="Arial CE"/>
          <charset val="238"/>
          <scheme val="none"/>
        </font>
        <numFmt numFmtId="167" formatCode="#,##0.000"/>
        <alignment horizontal="center" vertical="top"/>
        <border outline="0">
          <left style="medium">
            <color indexed="64"/>
          </left>
          <right style="medium">
            <color indexed="64"/>
          </right>
          <top style="thin">
            <color indexed="64"/>
          </top>
          <bottom style="medium">
            <color indexed="64"/>
          </bottom>
        </border>
      </dxf>
    </rfmt>
    <rfmt sheetId="1" sqref="AE111" start="0" length="0">
      <dxf>
        <font>
          <sz val="10"/>
          <color auto="1"/>
          <name val="Arial CE"/>
          <charset val="238"/>
          <scheme val="none"/>
        </font>
        <numFmt numFmtId="167" formatCode="#,##0.000"/>
        <alignment horizontal="center" vertical="top"/>
        <border outline="0">
          <right style="thin">
            <color indexed="64"/>
          </right>
          <top style="thin">
            <color indexed="64"/>
          </top>
          <bottom style="medium">
            <color indexed="64"/>
          </bottom>
        </border>
      </dxf>
    </rfmt>
    <rcc rId="0" sId="1" dxf="1">
      <nc r="AF111" t="inlineStr">
        <is>
          <t>x</t>
        </is>
      </nc>
      <ndxf>
        <font>
          <sz val="8"/>
        </font>
        <numFmt numFmtId="170" formatCode="#,##0.0000"/>
        <alignment horizontal="center" vertical="top"/>
        <border outline="0">
          <right style="thin">
            <color indexed="64"/>
          </right>
          <top style="thin">
            <color indexed="64"/>
          </top>
          <bottom style="medium">
            <color indexed="64"/>
          </bottom>
        </border>
      </ndxf>
    </rcc>
    <rcc rId="0" sId="1" dxf="1">
      <nc r="AG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H111" t="inlineStr">
        <is>
          <t>x</t>
        </is>
      </nc>
      <ndxf>
        <font>
          <sz val="8"/>
        </font>
        <numFmt numFmtId="166" formatCode="0.0%"/>
        <alignment horizontal="center" vertical="top"/>
        <border outline="0">
          <left style="thin">
            <color indexed="64"/>
          </left>
          <right style="thin">
            <color indexed="64"/>
          </right>
          <top style="thin">
            <color indexed="64"/>
          </top>
          <bottom style="medium">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medium">
            <color indexed="64"/>
          </bottom>
        </border>
      </ndxf>
    </rcc>
    <rcc rId="0" sId="1" dxf="1">
      <nc r="AJ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K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L111" t="inlineStr">
        <is>
          <t>x</t>
        </is>
      </nc>
      <ndxf>
        <font>
          <sz val="8"/>
        </font>
        <numFmt numFmtId="166" formatCode="0.0%"/>
        <alignment horizontal="center" vertical="top"/>
        <border outline="0">
          <left style="thin">
            <color indexed="64"/>
          </left>
          <top style="thin">
            <color indexed="64"/>
          </top>
          <bottom style="medium">
            <color indexed="64"/>
          </bottom>
        </border>
      </ndxf>
    </rcc>
    <rfmt sheetId="1" sqref="AM111" start="0" length="0">
      <dxf>
        <font>
          <sz val="8"/>
        </font>
        <numFmt numFmtId="164" formatCode="0.0"/>
        <alignment horizontal="center" vertical="top"/>
        <border outline="0">
          <left style="medium">
            <color indexed="64"/>
          </left>
          <right style="medium">
            <color indexed="64"/>
          </right>
          <top style="thin">
            <color indexed="64"/>
          </top>
          <bottom style="medium">
            <color indexed="64"/>
          </bottom>
        </border>
      </dxf>
    </rfmt>
    <rcc rId="0" sId="1" dxf="1">
      <nc r="AN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O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P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Q111" t="inlineStr">
        <is>
          <t>x</t>
        </is>
      </nc>
      <ndxf>
        <font>
          <sz val="8"/>
        </font>
        <numFmt numFmtId="164" formatCode="0.0"/>
        <alignment horizontal="center" vertical="top"/>
        <border outline="0">
          <top style="thin">
            <color indexed="64"/>
          </top>
          <bottom style="medium">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medium">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border>
      </ndxf>
    </rcc>
    <rfmt sheetId="1" sqref="AT111" start="0" length="0">
      <dxf>
        <numFmt numFmtId="1" formatCode="0"/>
        <border outline="0">
          <left style="thin">
            <color indexed="64"/>
          </left>
          <right style="thin">
            <color indexed="64"/>
          </right>
        </border>
      </dxf>
    </rfmt>
    <rcc rId="0" sId="1" s="1" dxf="1">
      <nc r="AU111">
        <f>W111/AT111</f>
      </nc>
      <ndxf>
        <numFmt numFmtId="13" formatCode="0%"/>
        <fill>
          <patternFill patternType="solid">
            <bgColor indexed="41"/>
          </patternFill>
        </fill>
        <border outline="0">
          <left style="thin">
            <color indexed="64"/>
          </left>
          <right style="medium">
            <color indexed="64"/>
          </right>
        </border>
      </ndxf>
    </rcc>
    <rfmt sheetId="1" sqref="AV111" start="0" length="0">
      <dxf>
        <numFmt numFmtId="167" formatCode="#,##0.000"/>
        <border outline="0">
          <left style="medium">
            <color indexed="64"/>
          </left>
          <right style="thin">
            <color indexed="64"/>
          </right>
        </border>
      </dxf>
    </rfmt>
    <rfmt sheetId="1" sqref="AW111" start="0" length="0">
      <dxf>
        <numFmt numFmtId="167" formatCode="#,##0.000"/>
        <border outline="0">
          <left style="thin">
            <color indexed="64"/>
          </left>
          <right style="thin">
            <color indexed="64"/>
          </right>
        </border>
      </dxf>
    </rfmt>
    <rfmt sheetId="1" s="1" sqref="AX111" start="0" length="0">
      <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medium">
            <color indexed="64"/>
          </bottom>
        </border>
      </dxf>
    </rfmt>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thin">
            <color indexed="64"/>
          </top>
        </border>
      </dxf>
    </rfmt>
    <rfmt sheetId="1" sqref="BA111" start="0" length="0">
      <dxf>
        <font>
          <sz val="9"/>
        </font>
        <border outline="0">
          <left style="thin">
            <color indexed="64"/>
          </left>
          <right style="medium">
            <color indexed="64"/>
          </right>
          <top style="thin">
            <color indexed="64"/>
          </top>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thin">
            <color indexed="64"/>
          </top>
        </border>
      </dxf>
    </rfmt>
    <rfmt sheetId="1" sqref="BE111" start="0" length="0">
      <dxf>
        <font>
          <b/>
          <sz val="9"/>
        </font>
        <numFmt numFmtId="168" formatCode="#,##0.0"/>
        <fill>
          <patternFill patternType="solid">
            <bgColor indexed="47"/>
          </patternFill>
        </fill>
        <border outline="0">
          <left style="thin">
            <color indexed="64"/>
          </left>
          <right style="thin">
            <color indexed="64"/>
          </right>
          <top style="thin">
            <color indexed="64"/>
          </top>
          <bottom style="medium">
            <color indexed="64"/>
          </bottom>
        </border>
      </dxf>
    </rfmt>
  </rrc>
  <rrc rId="7464"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bottom style="thin">
            <color indexed="64"/>
          </bottom>
        </border>
      </dxf>
    </rfmt>
    <rfmt sheetId="1" sqref="B111" start="0" length="0">
      <dxf>
        <font>
          <sz val="9"/>
          <color theme="1"/>
          <name val="Times New Roman CE"/>
          <family val="1"/>
        </font>
        <alignment horizontal="left" vertical="top" wrapText="1"/>
        <border outline="0">
          <left style="thin">
            <color indexed="64"/>
          </left>
        </border>
      </dxf>
    </rfmt>
    <rcc rId="0" sId="1" dxf="1">
      <nc r="C111" t="inlineStr">
        <is>
          <t>PED</t>
        </is>
      </nc>
      <ndxf>
        <font>
          <sz val="9"/>
          <name val="Times New Roman CE"/>
          <family val="1"/>
        </font>
        <alignment horizontal="left" vertical="center" wrapText="1"/>
        <border outline="0">
          <left style="thin">
            <color indexed="64"/>
          </left>
          <bottom style="thin">
            <color indexed="64"/>
          </bottom>
        </border>
      </ndxf>
    </rcc>
    <rfmt sheetId="1" sqref="D111" start="0" length="0">
      <dxf>
        <numFmt numFmtId="167" formatCode="#,##0.000"/>
        <border outline="0">
          <left style="thin">
            <color indexed="64"/>
          </left>
          <right style="thin">
            <color indexed="64"/>
          </right>
          <top style="medium">
            <color indexed="64"/>
          </top>
          <bottom style="thin">
            <color indexed="64"/>
          </bottom>
        </border>
      </dxf>
    </rfmt>
    <rfmt sheetId="1" sqref="E111" start="0" length="0">
      <dxf>
        <numFmt numFmtId="167" formatCode="#,##0.000"/>
        <border outline="0">
          <right style="medium">
            <color indexed="64"/>
          </right>
          <top style="medium">
            <color indexed="64"/>
          </top>
          <bottom style="thin">
            <color indexed="64"/>
          </bottom>
        </border>
      </dxf>
    </rfmt>
    <rfmt sheetId="1" sqref="F111" start="0" length="0">
      <dxf>
        <numFmt numFmtId="167" formatCode="#,##0.000"/>
        <border outline="0">
          <right style="thin">
            <color indexed="64"/>
          </right>
          <top style="medium">
            <color indexed="64"/>
          </top>
          <bottom style="thin">
            <color indexed="64"/>
          </bottom>
        </border>
      </dxf>
    </rfmt>
    <rfmt sheetId="1" sqref="G111" start="0" length="0">
      <dxf>
        <numFmt numFmtId="167" formatCode="#,##0.000"/>
        <border outline="0">
          <right style="thin">
            <color indexed="64"/>
          </right>
          <top style="medium">
            <color indexed="64"/>
          </top>
          <bottom style="thin">
            <color indexed="64"/>
          </bottom>
        </border>
      </dxf>
    </rfmt>
    <rfmt sheetId="1" sqref="H111" start="0" length="0">
      <dxf>
        <numFmt numFmtId="167" formatCode="#,##0.000"/>
        <border outline="0">
          <right style="thin">
            <color indexed="64"/>
          </right>
          <top style="medium">
            <color indexed="64"/>
          </top>
          <bottom style="thin">
            <color indexed="64"/>
          </bottom>
        </border>
      </dxf>
    </rfmt>
    <rfmt sheetId="1" sqref="I111" start="0" length="0">
      <dxf>
        <numFmt numFmtId="167" formatCode="#,##0.000"/>
        <border outline="0">
          <right style="thin">
            <color indexed="64"/>
          </right>
          <top style="medium">
            <color indexed="64"/>
          </top>
          <bottom style="thin">
            <color indexed="64"/>
          </bottom>
        </border>
      </dxf>
    </rfmt>
    <rfmt sheetId="1" sqref="J111" start="0" length="0">
      <dxf>
        <numFmt numFmtId="167" formatCode="#,##0.000"/>
        <border outline="0">
          <right style="thin">
            <color indexed="64"/>
          </right>
          <top style="medium">
            <color indexed="64"/>
          </top>
          <bottom style="thin">
            <color indexed="64"/>
          </bottom>
        </border>
      </dxf>
    </rfmt>
    <rfmt sheetId="1" sqref="K111" start="0" length="0">
      <dxf>
        <numFmt numFmtId="167" formatCode="#,##0.000"/>
        <border outline="0">
          <right style="thin">
            <color indexed="64"/>
          </right>
          <top style="medium">
            <color indexed="64"/>
          </top>
          <bottom style="thin">
            <color indexed="64"/>
          </bottom>
        </border>
      </dxf>
    </rfmt>
    <rfmt sheetId="1" sqref="L111" start="0" length="0">
      <dxf>
        <numFmt numFmtId="167" formatCode="#,##0.000"/>
        <border outline="0">
          <right style="thin">
            <color indexed="64"/>
          </right>
          <top style="medium">
            <color indexed="64"/>
          </top>
          <bottom style="thin">
            <color indexed="64"/>
          </bottom>
        </border>
      </dxf>
    </rfmt>
    <rfmt sheetId="1" sqref="M111" start="0" length="0">
      <dxf>
        <numFmt numFmtId="167" formatCode="#,##0.000"/>
        <border outline="0">
          <right style="thin">
            <color indexed="64"/>
          </right>
          <top style="medium">
            <color indexed="64"/>
          </top>
          <bottom style="thin">
            <color indexed="64"/>
          </bottom>
        </border>
      </dxf>
    </rfmt>
    <rfmt sheetId="1" sqref="N111" start="0" length="0">
      <dxf>
        <numFmt numFmtId="167" formatCode="#,##0.000"/>
        <border outline="0">
          <right style="thin">
            <color indexed="64"/>
          </right>
          <top style="medium">
            <color indexed="64"/>
          </top>
          <bottom style="thin">
            <color indexed="64"/>
          </bottom>
        </border>
      </dxf>
    </rfmt>
    <rfmt sheetId="1" sqref="O111" start="0" length="0">
      <dxf>
        <numFmt numFmtId="167" formatCode="#,##0.000"/>
        <border outline="0">
          <right style="thin">
            <color indexed="64"/>
          </right>
          <top style="medium">
            <color indexed="64"/>
          </top>
          <bottom style="thin">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top style="medium">
            <color indexed="64"/>
          </top>
          <bottom style="thin">
            <color indexed="64"/>
          </bottom>
        </border>
      </ndxf>
    </rcc>
    <rcc rId="0" sId="1" dxf="1">
      <nc r="Q111">
        <f>P111+P112</f>
      </nc>
      <ndxf>
        <font>
          <sz val="10"/>
          <color auto="1"/>
          <name val="Arial CE"/>
          <charset val="238"/>
          <scheme val="none"/>
        </font>
        <numFmt numFmtId="167" formatCode="#,##0.000"/>
        <fill>
          <patternFill patternType="solid">
            <bgColor rgb="FFCCFFFF"/>
          </patternFill>
        </fill>
        <border outline="0">
          <left style="medium">
            <color indexed="64"/>
          </left>
          <right style="medium">
            <color indexed="64"/>
          </right>
          <top style="medium">
            <color indexed="64"/>
          </top>
          <bottom style="thin">
            <color indexed="64"/>
          </bottom>
        </border>
      </ndxf>
    </rcc>
    <rfmt sheetId="1" sqref="R111" start="0" length="0">
      <dxf>
        <font>
          <sz val="10"/>
          <color auto="1"/>
          <name val="Arial CE"/>
          <charset val="238"/>
          <scheme val="none"/>
        </font>
        <numFmt numFmtId="170" formatCode="#,##0.0000"/>
        <fill>
          <patternFill patternType="solid">
            <bgColor rgb="FFFFFF99"/>
          </patternFill>
        </fill>
        <border outline="0">
          <left style="thin">
            <color indexed="64"/>
          </left>
          <right style="thin">
            <color indexed="64"/>
          </right>
          <top style="thin">
            <color indexed="64"/>
          </top>
          <bottom style="thin">
            <color indexed="64"/>
          </bottom>
        </border>
      </dxf>
    </rfmt>
    <rcc rId="0" sId="1" dxf="1">
      <nc r="S111">
        <f>Q111-R111</f>
      </nc>
      <ndxf>
        <numFmt numFmtId="167" formatCode="#,##0.000"/>
        <fill>
          <patternFill patternType="solid">
            <bgColor rgb="FFCCFFFF"/>
          </patternFill>
        </fill>
        <border outline="0">
          <right style="medium">
            <color indexed="64"/>
          </right>
          <top style="medium">
            <color indexed="64"/>
          </top>
          <bottom style="thin">
            <color indexed="64"/>
          </bottom>
        </border>
      </ndxf>
    </rcc>
    <rcc rId="0" sId="1" dxf="1">
      <nc r="T111">
        <f>P111/(12*D111)*1000</f>
      </nc>
      <ndxf>
        <numFmt numFmtId="1" formatCode="0"/>
        <fill>
          <patternFill patternType="solid">
            <bgColor rgb="FFCCFFFF"/>
          </patternFill>
        </fill>
        <border outline="0">
          <right style="thin">
            <color indexed="64"/>
          </right>
          <top style="medium">
            <color indexed="64"/>
          </top>
          <bottom style="thin">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umFmtId="4">
      <nc r="X111">
        <v>0.02</v>
      </nc>
      <ndxf>
        <font>
          <sz val="9"/>
          <color theme="1"/>
        </font>
        <numFmt numFmtId="169" formatCode="0.0000"/>
        <fill>
          <patternFill patternType="solid">
            <bgColor theme="9" tint="0.59999389629810485"/>
          </patternFill>
        </fill>
        <border outline="0">
          <bottom style="thin">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thin">
            <color indexed="64"/>
          </bottom>
        </border>
      </dxf>
    </rfmt>
    <rcc rId="0" sId="1" dxf="1">
      <nc r="Z111">
        <f>T111*1.016</f>
      </nc>
      <ndxf>
        <numFmt numFmtId="1" formatCode="0"/>
        <fill>
          <patternFill patternType="solid">
            <bgColor rgb="FFCCFFFF"/>
          </patternFill>
        </fill>
        <border outline="0">
          <right style="thin">
            <color indexed="64"/>
          </right>
          <top style="thin">
            <color indexed="64"/>
          </top>
          <bottom style="thin">
            <color indexed="64"/>
          </bottom>
        </border>
      </ndxf>
    </rcc>
    <rcc rId="0" sId="1" dxf="1">
      <nc r="AA111">
        <f>T111-W111+X111*(F111+0.8*(G111+L111+M111))</f>
      </nc>
      <ndxf>
        <numFmt numFmtId="1" formatCode="0"/>
        <fill>
          <patternFill patternType="solid">
            <bgColor indexed="41"/>
          </patternFill>
        </fill>
        <border outline="0">
          <left style="thin">
            <color indexed="64"/>
          </left>
          <top style="thin">
            <color indexed="64"/>
          </top>
          <bottom style="thin">
            <color indexed="64"/>
          </bottom>
        </border>
      </ndxf>
    </rcc>
    <rcc rId="0" sId="1" dxf="1">
      <nc r="AB111">
        <f>Z111-AA111</f>
      </nc>
      <ndxf>
        <numFmt numFmtId="1" formatCode="0"/>
        <fill>
          <patternFill patternType="solid">
            <bgColor indexed="41"/>
          </patternFill>
        </fill>
        <border outline="0">
          <left style="thin">
            <color indexed="64"/>
          </left>
          <right style="medium">
            <color indexed="64"/>
          </right>
          <top style="thin">
            <color indexed="64"/>
          </top>
          <bottom style="thin">
            <color indexed="64"/>
          </bottom>
        </border>
      </ndxf>
    </rcc>
    <rcc rId="0" sId="1" dxf="1">
      <nc r="AC111">
        <f>(Y111*Z111+Y112*Z112)*0.012</f>
      </nc>
      <ndxf>
        <font>
          <sz val="10"/>
          <color auto="1"/>
          <name val="Arial CE"/>
          <charset val="238"/>
          <scheme val="none"/>
        </font>
        <numFmt numFmtId="168" formatCode="#,##0.0"/>
        <fill>
          <patternFill patternType="solid">
            <bgColor indexed="41"/>
          </patternFill>
        </fill>
        <border outline="0">
          <top style="thin">
            <color indexed="64"/>
          </top>
          <bottom style="thin">
            <color indexed="64"/>
          </bottom>
        </border>
      </ndxf>
    </rcc>
    <rfmt sheetId="1" sqref="AD111" start="0" length="0">
      <dxf>
        <font>
          <sz val="10"/>
          <color auto="1"/>
          <name val="Arial CE"/>
          <charset val="238"/>
          <scheme val="none"/>
        </font>
        <numFmt numFmtId="167" formatCode="#,##0.000"/>
        <fill>
          <patternFill patternType="solid">
            <bgColor rgb="FFFFFFCC"/>
          </patternFill>
        </fill>
        <alignment horizontal="center" vertical="top"/>
        <border outline="0">
          <left style="medium">
            <color indexed="64"/>
          </left>
          <right style="medium">
            <color indexed="64"/>
          </right>
          <top style="thin">
            <color indexed="64"/>
          </top>
          <bottom style="thin">
            <color indexed="64"/>
          </bottom>
        </border>
      </dxf>
    </rfmt>
    <rfmt sheetId="1" sqref="AE111" start="0" length="0">
      <dxf>
        <font>
          <sz val="11"/>
          <color theme="1"/>
          <name val="Arial"/>
          <family val="2"/>
        </font>
        <numFmt numFmtId="167" formatCode="#,##0.000"/>
        <fill>
          <patternFill patternType="solid">
            <bgColor rgb="FFFFFFCC"/>
          </patternFill>
        </fill>
        <alignment horizontal="center" vertical="center"/>
        <border outline="0">
          <left style="medium">
            <color indexed="64"/>
          </left>
          <right style="thin">
            <color indexed="64"/>
          </right>
          <top style="thin">
            <color indexed="64"/>
          </top>
          <bottom style="thin">
            <color indexed="64"/>
          </bottom>
        </border>
      </dxf>
    </rfmt>
    <rcc rId="0" sId="1" dxf="1">
      <nc r="AF111">
        <f>AD111+AD112+AE111-AC111</f>
      </nc>
      <ndxf>
        <font>
          <sz val="10"/>
          <color auto="1"/>
          <name val="Arial CE"/>
          <charset val="238"/>
          <scheme val="none"/>
        </font>
        <numFmt numFmtId="170" formatCode="#,##0.0000"/>
        <fill>
          <patternFill patternType="solid">
            <bgColor indexed="41"/>
          </patternFill>
        </fill>
        <border outline="0">
          <right style="thin">
            <color indexed="64"/>
          </right>
          <top style="thin">
            <color indexed="64"/>
          </top>
          <bottom style="thin">
            <color indexed="64"/>
          </bottom>
        </border>
      </ndxf>
    </rcc>
    <rcc rId="0" sId="1" dxf="1">
      <nc r="AG111">
        <f>AF111/(12*(Y111+Y112))*1000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H111">
        <f>AG111/AB111</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thin">
            <color indexed="64"/>
          </bottom>
        </border>
      </ndxf>
    </rcc>
    <rcc rId="0" sId="1" dxf="1">
      <nc r="AJ111">
        <f>AD111+AD112+AE111-(AI111*Z111+AI112*Z112)*0.012</f>
      </nc>
      <ndxf>
        <font>
          <sz val="10"/>
          <color auto="1"/>
          <name val="Arial CE"/>
          <charset val="238"/>
          <scheme val="none"/>
        </font>
        <numFmt numFmtId="164" formatCode="0.0"/>
        <fill>
          <patternFill patternType="solid">
            <bgColor indexed="41"/>
          </patternFill>
        </fill>
        <border outline="0">
          <top style="thin">
            <color indexed="64"/>
          </top>
          <bottom style="thin">
            <color indexed="64"/>
          </bottom>
        </border>
      </ndxf>
    </rcc>
    <rcc rId="0" sId="1" dxf="1">
      <nc r="AK111">
        <f>AJ111/(12*(AI111+AI112))*1000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L111">
        <f>AK111/AB111</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fmt sheetId="1" sqref="AM111" start="0" length="0">
      <dxf>
        <font>
          <sz val="10"/>
          <color auto="1"/>
          <name val="Arial CE"/>
          <charset val="238"/>
          <scheme val="none"/>
        </font>
        <numFmt numFmtId="164" formatCode="0.0"/>
        <border outline="0">
          <left style="medium">
            <color indexed="64"/>
          </left>
          <right style="medium">
            <color indexed="64"/>
          </right>
          <top style="thin">
            <color indexed="64"/>
          </top>
          <bottom style="thin">
            <color indexed="64"/>
          </bottom>
        </border>
      </dxf>
    </rfmt>
    <rcc rId="0" sId="1" dxf="1">
      <nc r="AN111">
        <f>(AM111+AM112)/(12*(AI111+AI112))*1000</f>
      </nc>
      <ndxf>
        <font>
          <sz val="10"/>
          <color auto="1"/>
          <name val="Arial CE"/>
          <charset val="238"/>
          <scheme val="none"/>
        </font>
        <numFmt numFmtId="1" formatCode="0"/>
        <fill>
          <patternFill patternType="solid">
            <bgColor indexed="41"/>
          </patternFill>
        </fill>
        <border outline="0">
          <right style="thin">
            <color indexed="64"/>
          </right>
          <top style="thin">
            <color indexed="64"/>
          </top>
          <bottom style="thin">
            <color indexed="64"/>
          </bottom>
        </border>
      </ndxf>
    </rcc>
    <rcc rId="0" sId="1" dxf="1">
      <nc r="AO111">
        <f>(H111+I111+H112+I112)/(12*(D111+D112))*1000+AK111+AN111</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s="1" dxf="1">
      <nc r="AP111">
        <f>(AK111+AN111)/((H111+I111+H112+I112)*1000)*(D111+D112)*12</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s="1" dxf="1">
      <nc r="AQ111">
        <f>AO111/((H111+I111+H112+I112)*1000)*(D111+D112)*12</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thin">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medium">
            <color indexed="64"/>
          </top>
          <bottom style="thin">
            <color indexed="64"/>
          </bottom>
        </border>
      </ndxf>
    </rcc>
    <rfmt sheetId="1" sqref="AT111" start="0" length="0">
      <dxf>
        <numFmt numFmtId="1" formatCode="0"/>
        <border outline="0">
          <left style="thin">
            <color indexed="64"/>
          </left>
          <right style="thin">
            <color indexed="64"/>
          </right>
          <top style="medium">
            <color indexed="64"/>
          </top>
          <bottom style="thin">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top style="medium">
            <color indexed="64"/>
          </top>
          <bottom style="thin">
            <color indexed="64"/>
          </bottom>
        </border>
      </ndxf>
    </rcc>
    <rfmt sheetId="1" sqref="AV111" start="0" length="0">
      <dxf>
        <numFmt numFmtId="167" formatCode="#,##0.000"/>
        <border outline="0">
          <left style="medium">
            <color indexed="64"/>
          </left>
          <right style="thin">
            <color indexed="64"/>
          </right>
          <top style="medium">
            <color indexed="64"/>
          </top>
          <bottom style="thin">
            <color indexed="64"/>
          </bottom>
        </border>
      </dxf>
    </rfmt>
    <rfmt sheetId="1" sqref="AW111" start="0" length="0">
      <dxf>
        <numFmt numFmtId="167" formatCode="#,##0.000"/>
        <border outline="0">
          <left style="thin">
            <color indexed="64"/>
          </left>
          <right style="thin">
            <color indexed="64"/>
          </right>
          <top style="medium">
            <color indexed="64"/>
          </top>
          <bottom style="thin">
            <color indexed="64"/>
          </bottom>
        </border>
      </dxf>
    </rfmt>
    <rcc rId="0" sId="1" s="1" dxf="1">
      <nc r="AX111">
        <f>(AR111+AR112+AE111-AV111-AV112)/((AW111+AW112)*12)</f>
      </nc>
      <n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thin">
            <color indexed="64"/>
          </bottom>
        </border>
      </ndxf>
    </rcc>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medium">
            <color indexed="64"/>
          </top>
          <bottom style="thin">
            <color indexed="64"/>
          </bottom>
        </border>
      </dxf>
    </rfmt>
    <rfmt sheetId="1" sqref="BA111" start="0" length="0">
      <dxf>
        <font>
          <sz val="9"/>
        </font>
        <border outline="0">
          <left style="thin">
            <color indexed="64"/>
          </left>
          <right style="medium">
            <color indexed="64"/>
          </right>
          <top style="medium">
            <color indexed="64"/>
          </top>
          <bottom style="thin">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bottom style="thin">
            <color indexed="64"/>
          </bottom>
        </border>
      </dxf>
    </rfmt>
    <rcc rId="0" sId="1" dxf="1">
      <nc r="BE111">
        <f>IF(AR111+AR112+AE111-AV111-AV112&lt;0,AR111+AR112+AE111-AV111-AV112,0)</f>
      </nc>
      <ndxf>
        <font>
          <b/>
          <sz val="9"/>
        </font>
        <numFmt numFmtId="168" formatCode="#,##0.0"/>
        <fill>
          <patternFill patternType="solid">
            <bgColor indexed="47"/>
          </patternFill>
        </fill>
        <border outline="0">
          <left style="thin">
            <color indexed="64"/>
          </left>
          <right style="thin">
            <color indexed="64"/>
          </right>
          <top style="thin">
            <color indexed="64"/>
          </top>
          <bottom style="thin">
            <color indexed="64"/>
          </bottom>
        </border>
      </ndxf>
    </rcc>
  </rrc>
  <rrc rId="7465"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thin">
            <color indexed="64"/>
          </top>
        </border>
      </dxf>
    </rfmt>
    <rfmt sheetId="1" sqref="B111" start="0" length="0">
      <dxf>
        <font>
          <sz val="9"/>
          <color theme="1"/>
          <name val="Times New Roman CE"/>
          <family val="1"/>
        </font>
        <alignment horizontal="left" vertical="top" wrapText="1"/>
        <border outline="0">
          <left style="thin">
            <color indexed="64"/>
          </left>
        </border>
      </dxf>
    </rfmt>
    <rcc rId="0" sId="1" dxf="1">
      <nc r="C111" t="inlineStr">
        <is>
          <t>NEPED</t>
        </is>
      </nc>
      <ndxf>
        <font>
          <sz val="9"/>
          <name val="Times New Roman CE"/>
          <family val="1"/>
        </font>
        <alignment horizontal="left" vertical="center" wrapText="1"/>
        <border outline="0">
          <left style="thin">
            <color indexed="64"/>
          </left>
          <top style="thin">
            <color indexed="64"/>
          </top>
        </border>
      </ndxf>
    </rcc>
    <rfmt sheetId="1" sqref="D111" start="0" length="0">
      <dxf>
        <numFmt numFmtId="167" formatCode="#,##0.000"/>
        <border outline="0">
          <left style="thin">
            <color indexed="64"/>
          </left>
          <right style="thin">
            <color indexed="64"/>
          </right>
          <top style="thin">
            <color indexed="64"/>
          </top>
          <bottom style="medium">
            <color indexed="64"/>
          </bottom>
        </border>
      </dxf>
    </rfmt>
    <rfmt sheetId="1" sqref="E111" start="0" length="0">
      <dxf>
        <numFmt numFmtId="167" formatCode="#,##0.000"/>
        <border outline="0">
          <right style="medium">
            <color auto="1"/>
          </right>
          <top style="thin">
            <color auto="1"/>
          </top>
          <bottom style="medium">
            <color auto="1"/>
          </bottom>
        </border>
      </dxf>
    </rfmt>
    <rfmt sheetId="1" sqref="F111" start="0" length="0">
      <dxf>
        <numFmt numFmtId="167" formatCode="#,##0.000"/>
        <border outline="0">
          <right style="thin">
            <color indexed="64"/>
          </right>
          <top style="thin">
            <color indexed="64"/>
          </top>
          <bottom style="medium">
            <color indexed="64"/>
          </bottom>
        </border>
      </dxf>
    </rfmt>
    <rfmt sheetId="1" sqref="G111" start="0" length="0">
      <dxf>
        <numFmt numFmtId="167" formatCode="#,##0.000"/>
        <border outline="0">
          <right style="thin">
            <color indexed="64"/>
          </right>
          <top style="thin">
            <color indexed="64"/>
          </top>
          <bottom style="medium">
            <color indexed="64"/>
          </bottom>
        </border>
      </dxf>
    </rfmt>
    <rfmt sheetId="1" sqref="H111" start="0" length="0">
      <dxf>
        <numFmt numFmtId="167" formatCode="#,##0.000"/>
        <border outline="0">
          <right style="thin">
            <color indexed="64"/>
          </right>
          <top style="thin">
            <color indexed="64"/>
          </top>
          <bottom style="medium">
            <color indexed="64"/>
          </bottom>
        </border>
      </dxf>
    </rfmt>
    <rfmt sheetId="1" sqref="I111" start="0" length="0">
      <dxf>
        <numFmt numFmtId="167" formatCode="#,##0.000"/>
        <border outline="0">
          <right style="thin">
            <color indexed="64"/>
          </right>
          <top style="thin">
            <color indexed="64"/>
          </top>
          <bottom style="medium">
            <color indexed="64"/>
          </bottom>
        </border>
      </dxf>
    </rfmt>
    <rfmt sheetId="1" sqref="J111" start="0" length="0">
      <dxf>
        <numFmt numFmtId="167" formatCode="#,##0.000"/>
        <border outline="0">
          <right style="thin">
            <color indexed="64"/>
          </right>
          <top style="thin">
            <color indexed="64"/>
          </top>
          <bottom style="medium">
            <color indexed="64"/>
          </bottom>
        </border>
      </dxf>
    </rfmt>
    <rfmt sheetId="1" sqref="K111" start="0" length="0">
      <dxf>
        <numFmt numFmtId="167" formatCode="#,##0.000"/>
        <border outline="0">
          <right style="thin">
            <color indexed="64"/>
          </right>
          <top style="thin">
            <color indexed="64"/>
          </top>
          <bottom style="medium">
            <color indexed="64"/>
          </bottom>
        </border>
      </dxf>
    </rfmt>
    <rfmt sheetId="1" sqref="L111" start="0" length="0">
      <dxf>
        <numFmt numFmtId="167" formatCode="#,##0.000"/>
        <border outline="0">
          <right style="thin">
            <color indexed="64"/>
          </right>
          <top style="thin">
            <color indexed="64"/>
          </top>
          <bottom style="medium">
            <color indexed="64"/>
          </bottom>
        </border>
      </dxf>
    </rfmt>
    <rfmt sheetId="1" sqref="M111" start="0" length="0">
      <dxf>
        <numFmt numFmtId="167" formatCode="#,##0.000"/>
        <border outline="0">
          <right style="thin">
            <color indexed="64"/>
          </right>
          <top style="thin">
            <color indexed="64"/>
          </top>
          <bottom style="medium">
            <color indexed="64"/>
          </bottom>
        </border>
      </dxf>
    </rfmt>
    <rfmt sheetId="1" sqref="N111" start="0" length="0">
      <dxf>
        <numFmt numFmtId="167" formatCode="#,##0.000"/>
        <border outline="0">
          <right style="thin">
            <color indexed="64"/>
          </right>
          <top style="thin">
            <color indexed="64"/>
          </top>
          <bottom style="medium">
            <color indexed="64"/>
          </bottom>
        </border>
      </dxf>
    </rfmt>
    <rfmt sheetId="1" sqref="O111" start="0" length="0">
      <dxf>
        <numFmt numFmtId="167" formatCode="#,##0.000"/>
        <border outline="0">
          <right style="thin">
            <color indexed="64"/>
          </right>
          <top style="thin">
            <color indexed="64"/>
          </top>
          <bottom style="medium">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top style="thin">
            <color indexed="64"/>
          </top>
          <bottom style="medium">
            <color indexed="64"/>
          </bottom>
        </border>
      </ndxf>
    </rcc>
    <rcc rId="0" sId="1" dxf="1">
      <nc r="Q111" t="inlineStr">
        <is>
          <t>x</t>
        </is>
      </nc>
      <ndxf>
        <font>
          <sz val="8"/>
        </font>
        <numFmt numFmtId="1" formatCode="0"/>
        <alignment horizontal="center" vertical="top"/>
        <border outline="0">
          <left style="medium">
            <color indexed="64"/>
          </left>
          <right style="medium">
            <color indexed="64"/>
          </right>
          <top style="thin">
            <color indexed="64"/>
          </top>
          <bottom style="medium">
            <color indexed="64"/>
          </bottom>
        </border>
      </ndxf>
    </rcc>
    <rcc rId="0" sId="1" dxf="1">
      <nc r="R111" t="inlineStr">
        <is>
          <t>x</t>
        </is>
      </nc>
      <ndxf>
        <font>
          <sz val="8"/>
        </font>
        <numFmt numFmtId="1" formatCode="0"/>
        <alignment horizontal="center" vertical="top"/>
        <border outline="0">
          <right style="thin">
            <color indexed="64"/>
          </right>
          <top style="thin">
            <color indexed="64"/>
          </top>
          <bottom style="medium">
            <color indexed="64"/>
          </bottom>
        </border>
      </ndxf>
    </rcc>
    <rcc rId="0" sId="1" dxf="1">
      <nc r="S111" t="inlineStr">
        <is>
          <t>x</t>
        </is>
      </nc>
      <ndxf>
        <font>
          <sz val="8"/>
        </font>
        <numFmt numFmtId="1" formatCode="0"/>
        <alignment horizontal="center" vertical="top"/>
        <border outline="0">
          <left style="thin">
            <color indexed="64"/>
          </left>
          <right style="medium">
            <color indexed="64"/>
          </right>
          <top style="thin">
            <color indexed="64"/>
          </top>
          <bottom style="medium">
            <color indexed="64"/>
          </bottom>
        </border>
      </ndxf>
    </rcc>
    <rcc rId="0" sId="1" dxf="1">
      <nc r="T111">
        <f>P111/(12*D111)*1000</f>
      </nc>
      <ndxf>
        <numFmt numFmtId="1" formatCode="0"/>
        <fill>
          <patternFill patternType="solid">
            <bgColor rgb="FFCCFFFF"/>
          </patternFill>
        </fill>
        <border outline="0">
          <right style="thin">
            <color indexed="64"/>
          </right>
          <top style="thin">
            <color indexed="64"/>
          </top>
          <bottom style="medium">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umFmtId="4">
      <nc r="X111">
        <v>0</v>
      </nc>
      <ndxf>
        <font>
          <sz val="9"/>
          <color theme="1"/>
        </font>
        <numFmt numFmtId="169" formatCode="0.0000"/>
        <fill>
          <patternFill patternType="solid">
            <bgColor theme="9" tint="0.59999389629810485"/>
          </patternFill>
        </fill>
        <border outline="0">
          <top style="thin">
            <color indexed="64"/>
          </top>
          <bottom style="medium">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medium">
            <color indexed="64"/>
          </bottom>
        </border>
      </dxf>
    </rfmt>
    <rcc rId="0" sId="1" dxf="1">
      <nc r="Z111">
        <f>T111*1</f>
      </nc>
      <ndxf>
        <numFmt numFmtId="1" formatCode="0"/>
        <fill>
          <patternFill patternType="solid">
            <bgColor rgb="FFCCFFFF"/>
          </patternFill>
        </fill>
        <alignment horizontal="center" vertical="top"/>
        <border outline="0">
          <left style="medium">
            <color indexed="64"/>
          </left>
          <top style="thin">
            <color indexed="64"/>
          </top>
          <bottom style="medium">
            <color indexed="64"/>
          </bottom>
        </border>
      </ndxf>
    </rcc>
    <rcc rId="0" sId="1" dxf="1">
      <nc r="AA111">
        <f>T111-W111+X111*(F111+0.8*(G111+L111+M111))</f>
      </nc>
      <ndxf>
        <numFmt numFmtId="1" formatCode="0"/>
        <fill>
          <patternFill patternType="solid">
            <bgColor rgb="FFCCFFFF"/>
          </patternFill>
        </fill>
        <alignment horizontal="center" vertical="top"/>
        <border outline="0">
          <left style="thin">
            <color indexed="64"/>
          </left>
          <top style="thin">
            <color indexed="64"/>
          </top>
          <bottom style="medium">
            <color indexed="64"/>
          </bottom>
        </border>
      </ndxf>
    </rcc>
    <rcc rId="0" sId="1" dxf="1">
      <nc r="AB111">
        <f>Z111-AA111</f>
      </nc>
      <ndxf>
        <numFmt numFmtId="1" formatCode="0"/>
        <fill>
          <patternFill patternType="solid">
            <bgColor rgb="FFCCFFFF"/>
          </patternFill>
        </fill>
        <alignment horizontal="center" vertical="top"/>
        <border outline="0">
          <left style="thin">
            <color indexed="64"/>
          </left>
          <right style="medium">
            <color indexed="64"/>
          </right>
          <top style="thin">
            <color indexed="64"/>
          </top>
          <bottom style="medium">
            <color indexed="64"/>
          </bottom>
        </border>
      </ndxf>
    </rcc>
    <rcc rId="0" sId="1" dxf="1">
      <nc r="AC111" t="inlineStr">
        <is>
          <t>x</t>
        </is>
      </nc>
      <ndxf>
        <font>
          <sz val="8"/>
        </font>
        <numFmt numFmtId="168" formatCode="#,##0.0"/>
        <alignment horizontal="center" vertical="top"/>
        <border outline="0">
          <top style="thin">
            <color indexed="64"/>
          </top>
          <bottom style="medium">
            <color indexed="64"/>
          </bottom>
        </border>
      </ndxf>
    </rcc>
    <rfmt sheetId="1" sqref="AD111" start="0" length="0">
      <dxf>
        <font>
          <sz val="10"/>
          <color auto="1"/>
          <name val="Arial CE"/>
          <charset val="238"/>
          <scheme val="none"/>
        </font>
        <numFmt numFmtId="167" formatCode="#,##0.000"/>
        <alignment horizontal="center" vertical="top"/>
        <border outline="0">
          <left style="medium">
            <color indexed="64"/>
          </left>
          <right style="medium">
            <color indexed="64"/>
          </right>
          <top style="thin">
            <color indexed="64"/>
          </top>
          <bottom style="medium">
            <color indexed="64"/>
          </bottom>
        </border>
      </dxf>
    </rfmt>
    <rfmt sheetId="1" sqref="AE111" start="0" length="0">
      <dxf>
        <font>
          <sz val="10"/>
          <color auto="1"/>
          <name val="Arial CE"/>
          <charset val="238"/>
          <scheme val="none"/>
        </font>
        <numFmt numFmtId="167" formatCode="#,##0.000"/>
        <alignment horizontal="center" vertical="top"/>
        <border outline="0">
          <right style="thin">
            <color indexed="64"/>
          </right>
          <top style="thin">
            <color indexed="64"/>
          </top>
          <bottom style="medium">
            <color indexed="64"/>
          </bottom>
        </border>
      </dxf>
    </rfmt>
    <rcc rId="0" sId="1" dxf="1">
      <nc r="AF111" t="inlineStr">
        <is>
          <t>x</t>
        </is>
      </nc>
      <ndxf>
        <font>
          <sz val="8"/>
        </font>
        <numFmt numFmtId="170" formatCode="#,##0.0000"/>
        <alignment horizontal="center" vertical="top"/>
        <border outline="0">
          <right style="thin">
            <color indexed="64"/>
          </right>
          <top style="thin">
            <color indexed="64"/>
          </top>
          <bottom style="medium">
            <color indexed="64"/>
          </bottom>
        </border>
      </ndxf>
    </rcc>
    <rcc rId="0" sId="1" dxf="1">
      <nc r="AG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H111" t="inlineStr">
        <is>
          <t>x</t>
        </is>
      </nc>
      <ndxf>
        <font>
          <sz val="8"/>
        </font>
        <numFmt numFmtId="166" formatCode="0.0%"/>
        <alignment horizontal="center" vertical="top"/>
        <border outline="0">
          <left style="thin">
            <color indexed="64"/>
          </left>
          <right style="thin">
            <color indexed="64"/>
          </right>
          <top style="thin">
            <color indexed="64"/>
          </top>
          <bottom style="medium">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medium">
            <color indexed="64"/>
          </bottom>
        </border>
      </ndxf>
    </rcc>
    <rcc rId="0" sId="1" dxf="1">
      <nc r="AJ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K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L111" t="inlineStr">
        <is>
          <t>x</t>
        </is>
      </nc>
      <ndxf>
        <font>
          <sz val="8"/>
        </font>
        <numFmt numFmtId="166" formatCode="0.0%"/>
        <alignment horizontal="center" vertical="top"/>
        <border outline="0">
          <left style="thin">
            <color indexed="64"/>
          </left>
          <top style="thin">
            <color indexed="64"/>
          </top>
          <bottom style="medium">
            <color indexed="64"/>
          </bottom>
        </border>
      </ndxf>
    </rcc>
    <rfmt sheetId="1" sqref="AM111" start="0" length="0">
      <dxf>
        <font>
          <sz val="8"/>
        </font>
        <numFmt numFmtId="164" formatCode="0.0"/>
        <alignment horizontal="center" vertical="top"/>
        <border outline="0">
          <left style="medium">
            <color indexed="64"/>
          </left>
          <right style="medium">
            <color indexed="64"/>
          </right>
          <top style="thin">
            <color indexed="64"/>
          </top>
          <bottom style="medium">
            <color indexed="64"/>
          </bottom>
        </border>
      </dxf>
    </rfmt>
    <rcc rId="0" sId="1" dxf="1">
      <nc r="AN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O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P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Q111" t="inlineStr">
        <is>
          <t>x</t>
        </is>
      </nc>
      <ndxf>
        <font>
          <sz val="8"/>
        </font>
        <numFmt numFmtId="164" formatCode="0.0"/>
        <alignment horizontal="center" vertical="top"/>
        <border outline="0">
          <top style="thin">
            <color indexed="64"/>
          </top>
          <bottom style="medium">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medium">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thin">
            <color indexed="64"/>
          </top>
          <bottom style="medium">
            <color indexed="64"/>
          </bottom>
        </border>
      </ndxf>
    </rcc>
    <rfmt sheetId="1" sqref="AT111" start="0" length="0">
      <dxf>
        <numFmt numFmtId="1" formatCode="0"/>
        <border outline="0">
          <left style="thin">
            <color indexed="64"/>
          </left>
          <right style="thin">
            <color indexed="64"/>
          </right>
          <top style="thin">
            <color indexed="64"/>
          </top>
          <bottom style="medium">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top style="thin">
            <color indexed="64"/>
          </top>
          <bottom style="medium">
            <color indexed="64"/>
          </bottom>
        </border>
      </ndxf>
    </rcc>
    <rfmt sheetId="1" sqref="AV111" start="0" length="0">
      <dxf>
        <numFmt numFmtId="167" formatCode="#,##0.000"/>
        <border outline="0">
          <left style="medium">
            <color indexed="64"/>
          </left>
          <right style="thin">
            <color indexed="64"/>
          </right>
          <top style="thin">
            <color indexed="64"/>
          </top>
          <bottom style="medium">
            <color indexed="64"/>
          </bottom>
        </border>
      </dxf>
    </rfmt>
    <rfmt sheetId="1" sqref="AW111" start="0" length="0">
      <dxf>
        <numFmt numFmtId="167" formatCode="#,##0.000"/>
        <border outline="0">
          <left style="thin">
            <color indexed="64"/>
          </left>
          <right style="thin">
            <color indexed="64"/>
          </right>
          <top style="thin">
            <color indexed="64"/>
          </top>
          <bottom style="medium">
            <color indexed="64"/>
          </bottom>
        </border>
      </dxf>
    </rfmt>
    <rfmt sheetId="1" s="1" sqref="AX111" start="0" length="0">
      <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medium">
            <color indexed="64"/>
          </bottom>
        </border>
      </dxf>
    </rfmt>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thin">
            <color indexed="64"/>
          </top>
          <bottom style="medium">
            <color indexed="64"/>
          </bottom>
        </border>
      </dxf>
    </rfmt>
    <rfmt sheetId="1" sqref="BA111" start="0" length="0">
      <dxf>
        <font>
          <sz val="9"/>
        </font>
        <border outline="0">
          <left style="thin">
            <color indexed="64"/>
          </left>
          <right style="medium">
            <color indexed="64"/>
          </right>
          <top style="thin">
            <color indexed="64"/>
          </top>
          <bottom style="medium">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thin">
            <color indexed="64"/>
          </top>
        </border>
      </dxf>
    </rfmt>
    <rfmt sheetId="1" sqref="BE111" start="0" length="0">
      <dxf>
        <font>
          <b/>
          <sz val="9"/>
        </font>
        <numFmt numFmtId="168" formatCode="#,##0.0"/>
        <fill>
          <patternFill patternType="solid">
            <bgColor indexed="47"/>
          </patternFill>
        </fill>
        <border outline="0">
          <left style="thin">
            <color indexed="64"/>
          </left>
          <right style="thin">
            <color indexed="64"/>
          </right>
          <top style="thin">
            <color indexed="64"/>
          </top>
          <bottom style="medium">
            <color indexed="64"/>
          </bottom>
        </border>
      </dxf>
    </rfmt>
  </rrc>
  <rrc rId="7466"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medium">
            <color indexed="64"/>
          </top>
          <bottom style="thin">
            <color indexed="64"/>
          </bottom>
        </border>
      </dxf>
    </rfmt>
    <rfmt sheetId="1" sqref="B111" start="0" length="0">
      <dxf>
        <font>
          <sz val="9"/>
          <color theme="1"/>
          <name val="Times New Roman CE"/>
          <family val="1"/>
        </font>
        <alignment horizontal="left" vertical="top" wrapText="1"/>
        <border outline="0">
          <left style="thin">
            <color indexed="64"/>
          </left>
          <top style="medium">
            <color indexed="64"/>
          </top>
        </border>
      </dxf>
    </rfmt>
    <rcc rId="0" sId="1" dxf="1">
      <nc r="C111" t="inlineStr">
        <is>
          <t>PED</t>
        </is>
      </nc>
      <ndxf>
        <font>
          <sz val="9"/>
          <name val="Times New Roman CE"/>
          <family val="1"/>
        </font>
        <alignment horizontal="left" vertical="center" wrapText="1"/>
        <border outline="0">
          <left style="thin">
            <color indexed="64"/>
          </left>
          <top style="medium">
            <color indexed="64"/>
          </top>
          <bottom style="thin">
            <color indexed="64"/>
          </bottom>
        </border>
      </ndxf>
    </rcc>
    <rfmt sheetId="1" sqref="D111" start="0" length="0">
      <dxf>
        <numFmt numFmtId="167" formatCode="#,##0.000"/>
        <border outline="0">
          <left style="thin">
            <color indexed="64"/>
          </left>
          <right style="thin">
            <color indexed="64"/>
          </right>
          <top style="medium">
            <color indexed="64"/>
          </top>
          <bottom style="thin">
            <color indexed="64"/>
          </bottom>
        </border>
      </dxf>
    </rfmt>
    <rfmt sheetId="1" sqref="E111" start="0" length="0">
      <dxf>
        <numFmt numFmtId="167" formatCode="#,##0.000"/>
        <border outline="0">
          <right style="medium">
            <color indexed="64"/>
          </right>
          <top style="medium">
            <color indexed="64"/>
          </top>
          <bottom style="thin">
            <color indexed="64"/>
          </bottom>
        </border>
      </dxf>
    </rfmt>
    <rfmt sheetId="1" sqref="F111" start="0" length="0">
      <dxf>
        <numFmt numFmtId="167" formatCode="#,##0.000"/>
        <border outline="0">
          <right style="thin">
            <color indexed="64"/>
          </right>
          <top style="medium">
            <color indexed="64"/>
          </top>
          <bottom style="thin">
            <color indexed="64"/>
          </bottom>
        </border>
      </dxf>
    </rfmt>
    <rfmt sheetId="1" sqref="G111" start="0" length="0">
      <dxf>
        <numFmt numFmtId="167" formatCode="#,##0.000"/>
        <border outline="0">
          <right style="thin">
            <color indexed="64"/>
          </right>
          <top style="medium">
            <color indexed="64"/>
          </top>
          <bottom style="thin">
            <color indexed="64"/>
          </bottom>
        </border>
      </dxf>
    </rfmt>
    <rfmt sheetId="1" sqref="H111" start="0" length="0">
      <dxf>
        <numFmt numFmtId="167" formatCode="#,##0.000"/>
        <border outline="0">
          <right style="thin">
            <color indexed="64"/>
          </right>
          <top style="medium">
            <color indexed="64"/>
          </top>
          <bottom style="thin">
            <color indexed="64"/>
          </bottom>
        </border>
      </dxf>
    </rfmt>
    <rfmt sheetId="1" sqref="I111" start="0" length="0">
      <dxf>
        <numFmt numFmtId="167" formatCode="#,##0.000"/>
        <border outline="0">
          <right style="thin">
            <color indexed="64"/>
          </right>
          <top style="medium">
            <color indexed="64"/>
          </top>
          <bottom style="thin">
            <color indexed="64"/>
          </bottom>
        </border>
      </dxf>
    </rfmt>
    <rfmt sheetId="1" sqref="J111" start="0" length="0">
      <dxf>
        <numFmt numFmtId="167" formatCode="#,##0.000"/>
        <border outline="0">
          <right style="thin">
            <color indexed="64"/>
          </right>
          <top style="medium">
            <color indexed="64"/>
          </top>
          <bottom style="thin">
            <color indexed="64"/>
          </bottom>
        </border>
      </dxf>
    </rfmt>
    <rfmt sheetId="1" sqref="K111" start="0" length="0">
      <dxf>
        <numFmt numFmtId="167" formatCode="#,##0.000"/>
        <border outline="0">
          <right style="thin">
            <color indexed="64"/>
          </right>
          <top style="medium">
            <color indexed="64"/>
          </top>
          <bottom style="thin">
            <color indexed="64"/>
          </bottom>
        </border>
      </dxf>
    </rfmt>
    <rfmt sheetId="1" sqref="L111" start="0" length="0">
      <dxf>
        <numFmt numFmtId="167" formatCode="#,##0.000"/>
        <border outline="0">
          <right style="thin">
            <color indexed="64"/>
          </right>
          <top style="medium">
            <color indexed="64"/>
          </top>
          <bottom style="thin">
            <color indexed="64"/>
          </bottom>
        </border>
      </dxf>
    </rfmt>
    <rfmt sheetId="1" sqref="M111" start="0" length="0">
      <dxf>
        <numFmt numFmtId="167" formatCode="#,##0.000"/>
        <border outline="0">
          <right style="thin">
            <color indexed="64"/>
          </right>
          <top style="medium">
            <color indexed="64"/>
          </top>
          <bottom style="thin">
            <color indexed="64"/>
          </bottom>
        </border>
      </dxf>
    </rfmt>
    <rfmt sheetId="1" sqref="N111" start="0" length="0">
      <dxf>
        <numFmt numFmtId="167" formatCode="#,##0.000"/>
        <border outline="0">
          <right style="thin">
            <color indexed="64"/>
          </right>
          <top style="medium">
            <color indexed="64"/>
          </top>
          <bottom style="thin">
            <color indexed="64"/>
          </bottom>
        </border>
      </dxf>
    </rfmt>
    <rfmt sheetId="1" sqref="O111" start="0" length="0">
      <dxf>
        <numFmt numFmtId="167" formatCode="#,##0.000"/>
        <border outline="0">
          <right style="thin">
            <color indexed="64"/>
          </right>
          <top style="medium">
            <color indexed="64"/>
          </top>
          <bottom style="thin">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top style="medium">
            <color indexed="64"/>
          </top>
          <bottom style="thin">
            <color indexed="64"/>
          </bottom>
        </border>
      </ndxf>
    </rcc>
    <rcc rId="0" sId="1" dxf="1">
      <nc r="Q111">
        <f>P111+P112</f>
      </nc>
      <ndxf>
        <font>
          <sz val="10"/>
          <color auto="1"/>
          <name val="Arial CE"/>
          <charset val="238"/>
          <scheme val="none"/>
        </font>
        <numFmt numFmtId="167" formatCode="#,##0.000"/>
        <fill>
          <patternFill patternType="solid">
            <bgColor rgb="FFCCFFFF"/>
          </patternFill>
        </fill>
        <border outline="0">
          <left style="medium">
            <color indexed="64"/>
          </left>
          <right style="medium">
            <color indexed="64"/>
          </right>
          <top style="thin">
            <color indexed="64"/>
          </top>
          <bottom style="thin">
            <color indexed="64"/>
          </bottom>
        </border>
      </ndxf>
    </rcc>
    <rfmt sheetId="1" sqref="R111" start="0" length="0">
      <dxf>
        <font>
          <sz val="10"/>
          <color auto="1"/>
          <name val="Arial CE"/>
          <charset val="238"/>
          <scheme val="none"/>
        </font>
        <numFmt numFmtId="170" formatCode="#,##0.0000"/>
        <fill>
          <patternFill patternType="solid">
            <bgColor rgb="FFFFFF99"/>
          </patternFill>
        </fill>
        <border outline="0">
          <left style="thin">
            <color indexed="64"/>
          </left>
          <right style="thin">
            <color indexed="64"/>
          </right>
          <top style="thin">
            <color indexed="64"/>
          </top>
          <bottom style="thin">
            <color indexed="64"/>
          </bottom>
        </border>
      </dxf>
    </rfmt>
    <rcc rId="0" sId="1" dxf="1">
      <nc r="S111">
        <f>Q111-R111</f>
      </nc>
      <ndxf>
        <numFmt numFmtId="167" formatCode="#,##0.000"/>
        <fill>
          <patternFill patternType="solid">
            <bgColor rgb="FFCCFFFF"/>
          </patternFill>
        </fill>
        <border outline="0">
          <right style="medium">
            <color indexed="64"/>
          </right>
          <top style="medium">
            <color indexed="64"/>
          </top>
          <bottom style="thin">
            <color indexed="64"/>
          </bottom>
        </border>
      </ndxf>
    </rcc>
    <rcc rId="0" sId="1" dxf="1">
      <nc r="T111">
        <f>P111/(12*D111)*1000</f>
      </nc>
      <ndxf>
        <numFmt numFmtId="1" formatCode="0"/>
        <fill>
          <patternFill patternType="solid">
            <bgColor rgb="FFCCFFFF"/>
          </patternFill>
        </fill>
        <border outline="0">
          <right style="thin">
            <color indexed="64"/>
          </right>
          <bottom style="thin">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bottom style="thin">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bottom style="thin">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bottom style="thin">
            <color indexed="64"/>
          </bottom>
        </border>
      </ndxf>
    </rcc>
    <rcc rId="0" sId="1" dxf="1" numFmtId="4">
      <nc r="X111">
        <v>0.02</v>
      </nc>
      <ndxf>
        <font>
          <sz val="9"/>
          <color theme="1"/>
        </font>
        <numFmt numFmtId="169" formatCode="0.0000"/>
        <fill>
          <patternFill patternType="solid">
            <bgColor theme="9" tint="0.59999389629810485"/>
          </patternFill>
        </fill>
        <border outline="0">
          <bottom style="thin">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thin">
            <color indexed="64"/>
          </bottom>
        </border>
      </dxf>
    </rfmt>
    <rcc rId="0" sId="1" dxf="1">
      <nc r="Z111">
        <f>T111*1.016</f>
      </nc>
      <ndxf>
        <numFmt numFmtId="1" formatCode="0"/>
        <fill>
          <patternFill patternType="solid">
            <bgColor rgb="FFCCFFFF"/>
          </patternFill>
        </fill>
        <border outline="0">
          <right style="thin">
            <color indexed="64"/>
          </right>
          <top style="thin">
            <color indexed="64"/>
          </top>
          <bottom style="thin">
            <color indexed="64"/>
          </bottom>
        </border>
      </ndxf>
    </rcc>
    <rcc rId="0" sId="1" dxf="1">
      <nc r="AA111">
        <f>T111-W111+X111*(F111+0.8*(G111+L111+M111))</f>
      </nc>
      <ndxf>
        <numFmt numFmtId="1" formatCode="0"/>
        <fill>
          <patternFill patternType="solid">
            <bgColor indexed="41"/>
          </patternFill>
        </fill>
        <border outline="0">
          <left style="thin">
            <color indexed="64"/>
          </left>
          <top style="thin">
            <color indexed="64"/>
          </top>
          <bottom style="thin">
            <color indexed="64"/>
          </bottom>
        </border>
      </ndxf>
    </rcc>
    <rcc rId="0" sId="1" dxf="1">
      <nc r="AB111">
        <f>Z111-AA111</f>
      </nc>
      <ndxf>
        <numFmt numFmtId="1" formatCode="0"/>
        <fill>
          <patternFill patternType="solid">
            <bgColor indexed="41"/>
          </patternFill>
        </fill>
        <border outline="0">
          <left style="thin">
            <color indexed="64"/>
          </left>
          <right style="medium">
            <color indexed="64"/>
          </right>
          <top style="thin">
            <color indexed="64"/>
          </top>
          <bottom style="thin">
            <color indexed="64"/>
          </bottom>
        </border>
      </ndxf>
    </rcc>
    <rcc rId="0" sId="1" dxf="1">
      <nc r="AC111">
        <f>(Y111*Z111+Y112*Z112)*0.012</f>
      </nc>
      <ndxf>
        <font>
          <sz val="10"/>
          <color auto="1"/>
          <name val="Arial CE"/>
          <charset val="238"/>
          <scheme val="none"/>
        </font>
        <numFmt numFmtId="168" formatCode="#,##0.0"/>
        <fill>
          <patternFill patternType="solid">
            <bgColor indexed="41"/>
          </patternFill>
        </fill>
        <border outline="0">
          <top style="thin">
            <color indexed="64"/>
          </top>
          <bottom style="thin">
            <color indexed="64"/>
          </bottom>
        </border>
      </ndxf>
    </rcc>
    <rfmt sheetId="1" sqref="AD111" start="0" length="0">
      <dxf>
        <font>
          <sz val="10"/>
          <color auto="1"/>
          <name val="Arial CE"/>
          <charset val="238"/>
          <scheme val="none"/>
        </font>
        <numFmt numFmtId="167" formatCode="#,##0.000"/>
        <fill>
          <patternFill patternType="solid">
            <bgColor rgb="FFFFFFCC"/>
          </patternFill>
        </fill>
        <alignment horizontal="center" vertical="top"/>
        <border outline="0">
          <left style="medium">
            <color indexed="64"/>
          </left>
          <right style="medium">
            <color indexed="64"/>
          </right>
          <top style="thin">
            <color indexed="64"/>
          </top>
          <bottom style="thin">
            <color indexed="64"/>
          </bottom>
        </border>
      </dxf>
    </rfmt>
    <rfmt sheetId="1" sqref="AE111" start="0" length="0">
      <dxf>
        <font>
          <sz val="11"/>
          <color theme="1"/>
          <name val="Arial"/>
          <family val="2"/>
        </font>
        <numFmt numFmtId="167" formatCode="#,##0.000"/>
        <fill>
          <patternFill patternType="solid">
            <bgColor rgb="FFFFFFCC"/>
          </patternFill>
        </fill>
        <alignment horizontal="center" vertical="center"/>
        <border outline="0">
          <left style="medium">
            <color indexed="64"/>
          </left>
          <right style="thin">
            <color indexed="64"/>
          </right>
          <top style="thin">
            <color indexed="64"/>
          </top>
          <bottom style="thin">
            <color indexed="64"/>
          </bottom>
        </border>
      </dxf>
    </rfmt>
    <rcc rId="0" sId="1" dxf="1">
      <nc r="AF111">
        <f>AD111+AD112+AE111-AC111</f>
      </nc>
      <ndxf>
        <font>
          <sz val="10"/>
          <color auto="1"/>
          <name val="Arial CE"/>
          <charset val="238"/>
          <scheme val="none"/>
        </font>
        <numFmt numFmtId="170" formatCode="#,##0.0000"/>
        <fill>
          <patternFill patternType="solid">
            <bgColor indexed="41"/>
          </patternFill>
        </fill>
        <border outline="0">
          <right style="thin">
            <color indexed="64"/>
          </right>
          <top style="thin">
            <color indexed="64"/>
          </top>
          <bottom style="thin">
            <color indexed="64"/>
          </bottom>
        </border>
      </ndxf>
    </rcc>
    <rcc rId="0" sId="1" dxf="1">
      <nc r="AG111">
        <f>AF111/(12*(Y111+Y112))*1000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H111">
        <f>AG111/AB111</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thin">
            <color indexed="64"/>
          </bottom>
        </border>
      </ndxf>
    </rcc>
    <rcc rId="0" sId="1" dxf="1">
      <nc r="AJ111">
        <f>AD111+AD112+AE111-(AI111*Z111+AI112*Z112)*0.012</f>
      </nc>
      <ndxf>
        <font>
          <sz val="10"/>
          <color auto="1"/>
          <name val="Arial CE"/>
          <charset val="238"/>
          <scheme val="none"/>
        </font>
        <numFmt numFmtId="164" formatCode="0.0"/>
        <fill>
          <patternFill patternType="solid">
            <bgColor indexed="41"/>
          </patternFill>
        </fill>
        <border outline="0">
          <top style="thin">
            <color indexed="64"/>
          </top>
          <bottom style="thin">
            <color indexed="64"/>
          </bottom>
        </border>
      </ndxf>
    </rcc>
    <rcc rId="0" sId="1" dxf="1">
      <nc r="AK111">
        <f>AJ111/(12*(AI111+AI112))*1000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L111">
        <f>AK111/AB111</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fmt sheetId="1" sqref="AM111" start="0" length="0">
      <dxf>
        <font>
          <sz val="10"/>
          <color auto="1"/>
          <name val="Arial CE"/>
          <charset val="238"/>
          <scheme val="none"/>
        </font>
        <numFmt numFmtId="164" formatCode="0.0"/>
        <border outline="0">
          <left style="medium">
            <color indexed="64"/>
          </left>
          <right style="medium">
            <color indexed="64"/>
          </right>
          <top style="thin">
            <color indexed="64"/>
          </top>
          <bottom style="thin">
            <color indexed="64"/>
          </bottom>
        </border>
      </dxf>
    </rfmt>
    <rcc rId="0" sId="1" dxf="1">
      <nc r="AN111">
        <f>(AM111+AM112)/(12*(AI111+AI112))*1000</f>
      </nc>
      <ndxf>
        <font>
          <sz val="10"/>
          <color auto="1"/>
          <name val="Arial CE"/>
          <charset val="238"/>
          <scheme val="none"/>
        </font>
        <numFmt numFmtId="1" formatCode="0"/>
        <fill>
          <patternFill patternType="solid">
            <bgColor indexed="41"/>
          </patternFill>
        </fill>
        <border outline="0">
          <right style="thin">
            <color indexed="64"/>
          </right>
          <top style="thin">
            <color indexed="64"/>
          </top>
          <bottom style="thin">
            <color indexed="64"/>
          </bottom>
        </border>
      </ndxf>
    </rcc>
    <rcc rId="0" sId="1" dxf="1">
      <nc r="AO111">
        <f>(H111+I111+H112+I112)/(12*(D111+D112))*1000+AK111+AN111</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s="1" dxf="1">
      <nc r="AP111">
        <f>(AK111+AN111)/((H111+I111+H112+I112)*1000)*(D111+D112)*12</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s="1" dxf="1">
      <nc r="AQ111">
        <f>AO111/((H111+I111+H112+I112)*1000)*(D111+D112)*12</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thin">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bottom style="thin">
            <color indexed="64"/>
          </bottom>
        </border>
      </ndxf>
    </rcc>
    <rfmt sheetId="1" sqref="AT111" start="0" length="0">
      <dxf>
        <numFmt numFmtId="1" formatCode="0"/>
        <border outline="0">
          <left style="thin">
            <color indexed="64"/>
          </left>
          <right style="thin">
            <color indexed="64"/>
          </right>
          <bottom style="thin">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bottom style="thin">
            <color indexed="64"/>
          </bottom>
        </border>
      </ndxf>
    </rcc>
    <rfmt sheetId="1" sqref="AV111" start="0" length="0">
      <dxf>
        <numFmt numFmtId="167" formatCode="#,##0.000"/>
        <border outline="0">
          <left style="medium">
            <color indexed="64"/>
          </left>
          <right style="thin">
            <color indexed="64"/>
          </right>
          <bottom style="thin">
            <color indexed="64"/>
          </bottom>
        </border>
      </dxf>
    </rfmt>
    <rfmt sheetId="1" sqref="AW111" start="0" length="0">
      <dxf>
        <numFmt numFmtId="167" formatCode="#,##0.000"/>
        <border outline="0">
          <left style="thin">
            <color indexed="64"/>
          </left>
          <right style="thin">
            <color indexed="64"/>
          </right>
          <bottom style="thin">
            <color indexed="64"/>
          </bottom>
        </border>
      </dxf>
    </rfmt>
    <rcc rId="0" sId="1" s="1" dxf="1">
      <nc r="AX111">
        <f>(AR111+AR112+AE111-AV111-AV112)/((AW111+AW112)*12)</f>
      </nc>
      <n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thin">
            <color indexed="64"/>
          </bottom>
        </border>
      </ndxf>
    </rcc>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medium">
            <color indexed="64"/>
          </top>
          <bottom style="thin">
            <color indexed="64"/>
          </bottom>
        </border>
      </dxf>
    </rfmt>
    <rfmt sheetId="1" sqref="BA111" start="0" length="0">
      <dxf>
        <font>
          <sz val="9"/>
        </font>
        <border outline="0">
          <left style="thin">
            <color indexed="64"/>
          </left>
          <right style="medium">
            <color indexed="64"/>
          </right>
          <top style="medium">
            <color indexed="64"/>
          </top>
          <bottom style="thin">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medium">
            <color indexed="64"/>
          </top>
          <bottom style="thin">
            <color indexed="64"/>
          </bottom>
        </border>
      </dxf>
    </rfmt>
    <rcc rId="0" sId="1" dxf="1">
      <nc r="BE111">
        <f>IF(AR111+AR112+AE111-AV111-AV112&lt;0,AR111+AR112+AE111-AV111-AV112,0)</f>
      </nc>
      <ndxf>
        <font>
          <b/>
          <sz val="9"/>
        </font>
        <numFmt numFmtId="168" formatCode="#,##0.0"/>
        <fill>
          <patternFill patternType="solid">
            <bgColor indexed="47"/>
          </patternFill>
        </fill>
        <border outline="0">
          <left style="thin">
            <color indexed="64"/>
          </left>
          <right style="thin">
            <color indexed="64"/>
          </right>
          <top style="thin">
            <color indexed="64"/>
          </top>
          <bottom style="thin">
            <color indexed="64"/>
          </bottom>
        </border>
      </ndxf>
    </rcc>
  </rrc>
  <rrc rId="7467"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thin">
            <color indexed="64"/>
          </top>
          <bottom style="medium">
            <color indexed="64"/>
          </bottom>
        </border>
      </dxf>
    </rfmt>
    <rfmt sheetId="1" sqref="B111" start="0" length="0">
      <dxf>
        <font>
          <sz val="9"/>
          <color theme="1"/>
          <name val="Times New Roman CE"/>
          <family val="1"/>
        </font>
        <alignment horizontal="left" vertical="top" wrapText="1"/>
        <border outline="0">
          <left style="thin">
            <color indexed="64"/>
          </left>
          <bottom style="medium">
            <color indexed="64"/>
          </bottom>
        </border>
      </dxf>
    </rfmt>
    <rcc rId="0" sId="1" dxf="1">
      <nc r="C111" t="inlineStr">
        <is>
          <t>NEPED</t>
        </is>
      </nc>
      <ndxf>
        <font>
          <sz val="9"/>
          <name val="Times New Roman CE"/>
          <family val="1"/>
        </font>
        <alignment horizontal="left" vertical="center" wrapText="1"/>
        <border outline="0">
          <left style="thin">
            <color indexed="64"/>
          </left>
          <top style="thin">
            <color indexed="64"/>
          </top>
          <bottom style="medium">
            <color indexed="64"/>
          </bottom>
        </border>
      </ndxf>
    </rcc>
    <rfmt sheetId="1" sqref="D111" start="0" length="0">
      <dxf>
        <numFmt numFmtId="167" formatCode="#,##0.000"/>
        <border outline="0">
          <left style="thin">
            <color indexed="64"/>
          </left>
          <right style="thin">
            <color indexed="64"/>
          </right>
          <top style="thin">
            <color indexed="64"/>
          </top>
          <bottom style="medium">
            <color indexed="64"/>
          </bottom>
        </border>
      </dxf>
    </rfmt>
    <rfmt sheetId="1" sqref="E111" start="0" length="0">
      <dxf>
        <numFmt numFmtId="167" formatCode="#,##0.000"/>
        <border outline="0">
          <right style="medium">
            <color auto="1"/>
          </right>
          <top style="thin">
            <color auto="1"/>
          </top>
          <bottom style="medium">
            <color auto="1"/>
          </bottom>
        </border>
      </dxf>
    </rfmt>
    <rfmt sheetId="1" sqref="F111" start="0" length="0">
      <dxf>
        <numFmt numFmtId="167" formatCode="#,##0.000"/>
        <border outline="0">
          <right style="thin">
            <color indexed="64"/>
          </right>
          <top style="thin">
            <color indexed="64"/>
          </top>
          <bottom style="medium">
            <color indexed="64"/>
          </bottom>
        </border>
      </dxf>
    </rfmt>
    <rfmt sheetId="1" sqref="G111" start="0" length="0">
      <dxf>
        <numFmt numFmtId="167" formatCode="#,##0.000"/>
        <border outline="0">
          <right style="thin">
            <color indexed="64"/>
          </right>
          <top style="thin">
            <color indexed="64"/>
          </top>
          <bottom style="medium">
            <color indexed="64"/>
          </bottom>
        </border>
      </dxf>
    </rfmt>
    <rfmt sheetId="1" sqref="H111" start="0" length="0">
      <dxf>
        <numFmt numFmtId="167" formatCode="#,##0.000"/>
        <border outline="0">
          <right style="thin">
            <color indexed="64"/>
          </right>
          <top style="thin">
            <color indexed="64"/>
          </top>
          <bottom style="medium">
            <color indexed="64"/>
          </bottom>
        </border>
      </dxf>
    </rfmt>
    <rfmt sheetId="1" sqref="I111" start="0" length="0">
      <dxf>
        <numFmt numFmtId="167" formatCode="#,##0.000"/>
        <border outline="0">
          <right style="thin">
            <color indexed="64"/>
          </right>
          <top style="thin">
            <color indexed="64"/>
          </top>
          <bottom style="medium">
            <color indexed="64"/>
          </bottom>
        </border>
      </dxf>
    </rfmt>
    <rfmt sheetId="1" sqref="J111" start="0" length="0">
      <dxf>
        <numFmt numFmtId="167" formatCode="#,##0.000"/>
        <border outline="0">
          <right style="thin">
            <color indexed="64"/>
          </right>
          <top style="thin">
            <color indexed="64"/>
          </top>
          <bottom style="medium">
            <color indexed="64"/>
          </bottom>
        </border>
      </dxf>
    </rfmt>
    <rfmt sheetId="1" sqref="K111" start="0" length="0">
      <dxf>
        <numFmt numFmtId="167" formatCode="#,##0.000"/>
        <border outline="0">
          <right style="thin">
            <color indexed="64"/>
          </right>
          <top style="thin">
            <color indexed="64"/>
          </top>
          <bottom style="medium">
            <color indexed="64"/>
          </bottom>
        </border>
      </dxf>
    </rfmt>
    <rfmt sheetId="1" sqref="L111" start="0" length="0">
      <dxf>
        <numFmt numFmtId="167" formatCode="#,##0.000"/>
        <border outline="0">
          <right style="thin">
            <color indexed="64"/>
          </right>
          <top style="thin">
            <color indexed="64"/>
          </top>
          <bottom style="medium">
            <color indexed="64"/>
          </bottom>
        </border>
      </dxf>
    </rfmt>
    <rfmt sheetId="1" sqref="M111" start="0" length="0">
      <dxf>
        <numFmt numFmtId="167" formatCode="#,##0.000"/>
        <border outline="0">
          <right style="thin">
            <color indexed="64"/>
          </right>
          <top style="thin">
            <color indexed="64"/>
          </top>
          <bottom style="medium">
            <color indexed="64"/>
          </bottom>
        </border>
      </dxf>
    </rfmt>
    <rfmt sheetId="1" sqref="N111" start="0" length="0">
      <dxf>
        <numFmt numFmtId="167" formatCode="#,##0.000"/>
        <border outline="0">
          <right style="thin">
            <color indexed="64"/>
          </right>
          <top style="thin">
            <color indexed="64"/>
          </top>
          <bottom style="medium">
            <color indexed="64"/>
          </bottom>
        </border>
      </dxf>
    </rfmt>
    <rfmt sheetId="1" sqref="O111" start="0" length="0">
      <dxf>
        <numFmt numFmtId="167" formatCode="#,##0.000"/>
        <border outline="0">
          <right style="thin">
            <color indexed="64"/>
          </right>
          <top style="thin">
            <color indexed="64"/>
          </top>
          <bottom style="medium">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top style="thin">
            <color indexed="64"/>
          </top>
          <bottom style="medium">
            <color indexed="64"/>
          </bottom>
        </border>
      </ndxf>
    </rcc>
    <rcc rId="0" sId="1" dxf="1">
      <nc r="Q111" t="inlineStr">
        <is>
          <t>x</t>
        </is>
      </nc>
      <ndxf>
        <font>
          <sz val="8"/>
        </font>
        <numFmt numFmtId="1" formatCode="0"/>
        <alignment horizontal="center" vertical="top"/>
        <border outline="0">
          <left style="medium">
            <color indexed="64"/>
          </left>
          <right style="medium">
            <color indexed="64"/>
          </right>
          <top style="thin">
            <color indexed="64"/>
          </top>
          <bottom style="medium">
            <color indexed="64"/>
          </bottom>
        </border>
      </ndxf>
    </rcc>
    <rcc rId="0" sId="1" dxf="1">
      <nc r="R111" t="inlineStr">
        <is>
          <t>x</t>
        </is>
      </nc>
      <ndxf>
        <font>
          <sz val="8"/>
        </font>
        <numFmt numFmtId="1" formatCode="0"/>
        <alignment horizontal="center" vertical="top"/>
        <border outline="0">
          <right style="thin">
            <color indexed="64"/>
          </right>
          <top style="thin">
            <color indexed="64"/>
          </top>
          <bottom style="medium">
            <color indexed="64"/>
          </bottom>
        </border>
      </ndxf>
    </rcc>
    <rcc rId="0" sId="1" dxf="1">
      <nc r="S111" t="inlineStr">
        <is>
          <t>x</t>
        </is>
      </nc>
      <ndxf>
        <font>
          <sz val="8"/>
        </font>
        <numFmt numFmtId="1" formatCode="0"/>
        <alignment horizontal="center" vertical="top"/>
        <border outline="0">
          <left style="thin">
            <color indexed="64"/>
          </left>
          <right style="medium">
            <color indexed="64"/>
          </right>
          <top style="thin">
            <color indexed="64"/>
          </top>
          <bottom style="medium">
            <color indexed="64"/>
          </bottom>
        </border>
      </ndxf>
    </rcc>
    <rcc rId="0" sId="1" dxf="1">
      <nc r="T111">
        <f>P111/(12*D111)*1000</f>
      </nc>
      <ndxf>
        <numFmt numFmtId="1" formatCode="0"/>
        <fill>
          <patternFill patternType="solid">
            <bgColor rgb="FFCCFFFF"/>
          </patternFill>
        </fill>
        <border outline="0">
          <right style="thin">
            <color indexed="64"/>
          </right>
          <top style="thin">
            <color indexed="64"/>
          </top>
        </border>
      </ndxf>
    </rcc>
    <rcc rId="0" sId="1" dxf="1">
      <nc r="U111">
        <f>H111/(12*D111)*1000</f>
      </nc>
      <ndxf>
        <numFmt numFmtId="1" formatCode="0"/>
        <fill>
          <patternFill patternType="solid">
            <bgColor rgb="FFCCFFFF"/>
          </patternFill>
        </fill>
        <border outline="0">
          <left style="thin">
            <color indexed="64"/>
          </left>
          <right style="thin">
            <color indexed="64"/>
          </right>
          <top style="thin">
            <color indexed="64"/>
          </top>
        </border>
      </ndxf>
    </rcc>
    <rcc rId="0" sId="1" dxf="1">
      <nc r="V111">
        <f>I111/(12*D111)*1000</f>
      </nc>
      <ndxf>
        <numFmt numFmtId="1" formatCode="0"/>
        <fill>
          <patternFill patternType="solid">
            <bgColor rgb="FFCCFFFF"/>
          </patternFill>
        </fill>
        <border outline="0">
          <left style="thin">
            <color indexed="64"/>
          </left>
          <right style="thin">
            <color indexed="64"/>
          </right>
          <top style="thin">
            <color indexed="64"/>
          </top>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thin">
            <color indexed="64"/>
          </top>
        </border>
      </ndxf>
    </rcc>
    <rcc rId="0" sId="1" dxf="1" numFmtId="4">
      <nc r="X111">
        <v>0</v>
      </nc>
      <ndxf>
        <font>
          <sz val="9"/>
          <color theme="1"/>
        </font>
        <numFmt numFmtId="169" formatCode="0.0000"/>
        <fill>
          <patternFill patternType="solid">
            <bgColor theme="9" tint="0.59999389629810485"/>
          </patternFill>
        </fill>
        <border outline="0">
          <top style="thin">
            <color indexed="64"/>
          </top>
          <bottom style="medium">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medium">
            <color indexed="64"/>
          </bottom>
        </border>
      </dxf>
    </rfmt>
    <rcc rId="0" sId="1" dxf="1">
      <nc r="Z111">
        <f>T111*1</f>
      </nc>
      <ndxf>
        <numFmt numFmtId="1" formatCode="0"/>
        <fill>
          <patternFill patternType="solid">
            <bgColor rgb="FFCCFFFF"/>
          </patternFill>
        </fill>
        <alignment horizontal="center" vertical="top"/>
        <border outline="0">
          <left style="medium">
            <color indexed="64"/>
          </left>
          <top style="thin">
            <color indexed="64"/>
          </top>
          <bottom style="medium">
            <color indexed="64"/>
          </bottom>
        </border>
      </ndxf>
    </rcc>
    <rcc rId="0" sId="1" dxf="1">
      <nc r="AA111">
        <f>T111-W111+X111*(F111+0.8*(G111+L111+M111))</f>
      </nc>
      <ndxf>
        <numFmt numFmtId="1" formatCode="0"/>
        <fill>
          <patternFill patternType="solid">
            <bgColor rgb="FFCCFFFF"/>
          </patternFill>
        </fill>
        <alignment horizontal="center" vertical="top"/>
        <border outline="0">
          <left style="thin">
            <color indexed="64"/>
          </left>
          <top style="thin">
            <color indexed="64"/>
          </top>
          <bottom style="medium">
            <color indexed="64"/>
          </bottom>
        </border>
      </ndxf>
    </rcc>
    <rcc rId="0" sId="1" dxf="1">
      <nc r="AB111">
        <f>Z111-AA111</f>
      </nc>
      <ndxf>
        <numFmt numFmtId="1" formatCode="0"/>
        <fill>
          <patternFill patternType="solid">
            <bgColor rgb="FFCCFFFF"/>
          </patternFill>
        </fill>
        <alignment horizontal="center" vertical="top"/>
        <border outline="0">
          <left style="thin">
            <color indexed="64"/>
          </left>
          <right style="medium">
            <color indexed="64"/>
          </right>
          <top style="thin">
            <color indexed="64"/>
          </top>
          <bottom style="medium">
            <color indexed="64"/>
          </bottom>
        </border>
      </ndxf>
    </rcc>
    <rcc rId="0" sId="1" dxf="1">
      <nc r="AC111" t="inlineStr">
        <is>
          <t>x</t>
        </is>
      </nc>
      <ndxf>
        <font>
          <sz val="8"/>
        </font>
        <numFmt numFmtId="168" formatCode="#,##0.0"/>
        <alignment horizontal="center" vertical="top"/>
        <border outline="0">
          <top style="thin">
            <color indexed="64"/>
          </top>
          <bottom style="medium">
            <color indexed="64"/>
          </bottom>
        </border>
      </ndxf>
    </rcc>
    <rfmt sheetId="1" sqref="AD111" start="0" length="0">
      <dxf>
        <font>
          <sz val="10"/>
          <color auto="1"/>
          <name val="Arial CE"/>
          <charset val="238"/>
          <scheme val="none"/>
        </font>
        <numFmt numFmtId="167" formatCode="#,##0.000"/>
        <alignment horizontal="center" vertical="top"/>
        <border outline="0">
          <left style="medium">
            <color indexed="64"/>
          </left>
          <right style="medium">
            <color indexed="64"/>
          </right>
          <top style="thin">
            <color indexed="64"/>
          </top>
          <bottom style="medium">
            <color indexed="64"/>
          </bottom>
        </border>
      </dxf>
    </rfmt>
    <rfmt sheetId="1" sqref="AE111" start="0" length="0">
      <dxf>
        <font>
          <sz val="10"/>
          <color auto="1"/>
          <name val="Arial CE"/>
          <charset val="238"/>
          <scheme val="none"/>
        </font>
        <numFmt numFmtId="167" formatCode="#,##0.000"/>
        <alignment horizontal="center" vertical="top"/>
        <border outline="0">
          <right style="thin">
            <color indexed="64"/>
          </right>
          <top style="thin">
            <color indexed="64"/>
          </top>
          <bottom style="medium">
            <color indexed="64"/>
          </bottom>
        </border>
      </dxf>
    </rfmt>
    <rcc rId="0" sId="1" dxf="1">
      <nc r="AF111" t="inlineStr">
        <is>
          <t>x</t>
        </is>
      </nc>
      <ndxf>
        <font>
          <sz val="8"/>
        </font>
        <numFmt numFmtId="170" formatCode="#,##0.0000"/>
        <alignment horizontal="center" vertical="top"/>
        <border outline="0">
          <right style="thin">
            <color indexed="64"/>
          </right>
          <top style="thin">
            <color indexed="64"/>
          </top>
          <bottom style="medium">
            <color indexed="64"/>
          </bottom>
        </border>
      </ndxf>
    </rcc>
    <rcc rId="0" sId="1" dxf="1">
      <nc r="AG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H111" t="inlineStr">
        <is>
          <t>x</t>
        </is>
      </nc>
      <ndxf>
        <font>
          <sz val="8"/>
        </font>
        <numFmt numFmtId="166" formatCode="0.0%"/>
        <alignment horizontal="center" vertical="top"/>
        <border outline="0">
          <left style="thin">
            <color indexed="64"/>
          </left>
          <right style="thin">
            <color indexed="64"/>
          </right>
          <top style="thin">
            <color indexed="64"/>
          </top>
          <bottom style="medium">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medium">
            <color indexed="64"/>
          </bottom>
        </border>
      </ndxf>
    </rcc>
    <rcc rId="0" sId="1" dxf="1">
      <nc r="AJ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K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L111" t="inlineStr">
        <is>
          <t>x</t>
        </is>
      </nc>
      <ndxf>
        <font>
          <sz val="8"/>
        </font>
        <numFmt numFmtId="166" formatCode="0.0%"/>
        <alignment horizontal="center" vertical="top"/>
        <border outline="0">
          <left style="thin">
            <color indexed="64"/>
          </left>
          <top style="thin">
            <color indexed="64"/>
          </top>
          <bottom style="medium">
            <color indexed="64"/>
          </bottom>
        </border>
      </ndxf>
    </rcc>
    <rfmt sheetId="1" sqref="AM111" start="0" length="0">
      <dxf>
        <font>
          <sz val="8"/>
        </font>
        <numFmt numFmtId="164" formatCode="0.0"/>
        <alignment horizontal="center" vertical="top"/>
        <border outline="0">
          <left style="medium">
            <color indexed="64"/>
          </left>
          <right style="medium">
            <color indexed="64"/>
          </right>
          <top style="thin">
            <color indexed="64"/>
          </top>
          <bottom style="medium">
            <color indexed="64"/>
          </bottom>
        </border>
      </dxf>
    </rfmt>
    <rcc rId="0" sId="1" dxf="1">
      <nc r="AN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O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P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Q111" t="inlineStr">
        <is>
          <t>x</t>
        </is>
      </nc>
      <ndxf>
        <font>
          <sz val="8"/>
        </font>
        <numFmt numFmtId="164" formatCode="0.0"/>
        <alignment horizontal="center" vertical="top"/>
        <border outline="0">
          <top style="thin">
            <color indexed="64"/>
          </top>
          <bottom style="medium">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medium">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thin">
            <color indexed="64"/>
          </top>
        </border>
      </ndxf>
    </rcc>
    <rfmt sheetId="1" sqref="AT111" start="0" length="0">
      <dxf>
        <numFmt numFmtId="1" formatCode="0"/>
        <border outline="0">
          <left style="thin">
            <color indexed="64"/>
          </left>
          <right style="thin">
            <color indexed="64"/>
          </right>
          <top style="thin">
            <color indexed="64"/>
          </top>
        </border>
      </dxf>
    </rfmt>
    <rcc rId="0" sId="1" s="1" dxf="1">
      <nc r="AU111">
        <f>W111/AT111</f>
      </nc>
      <ndxf>
        <numFmt numFmtId="13" formatCode="0%"/>
        <fill>
          <patternFill patternType="solid">
            <bgColor indexed="41"/>
          </patternFill>
        </fill>
        <border outline="0">
          <left style="thin">
            <color indexed="64"/>
          </left>
          <right style="medium">
            <color indexed="64"/>
          </right>
          <top style="thin">
            <color indexed="64"/>
          </top>
        </border>
      </ndxf>
    </rcc>
    <rfmt sheetId="1" sqref="AV111" start="0" length="0">
      <dxf>
        <numFmt numFmtId="167" formatCode="#,##0.000"/>
        <border outline="0">
          <left style="medium">
            <color indexed="64"/>
          </left>
          <right style="thin">
            <color indexed="64"/>
          </right>
          <top style="thin">
            <color indexed="64"/>
          </top>
        </border>
      </dxf>
    </rfmt>
    <rfmt sheetId="1" sqref="AW111" start="0" length="0">
      <dxf>
        <numFmt numFmtId="167" formatCode="#,##0.000"/>
        <border outline="0">
          <left style="thin">
            <color indexed="64"/>
          </left>
          <right style="thin">
            <color indexed="64"/>
          </right>
          <top style="thin">
            <color indexed="64"/>
          </top>
        </border>
      </dxf>
    </rfmt>
    <rfmt sheetId="1" s="1" sqref="AX111" start="0" length="0">
      <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rder>
      </dxf>
    </rfmt>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thin">
            <color indexed="64"/>
          </top>
          <bottom style="medium">
            <color indexed="64"/>
          </bottom>
        </border>
      </dxf>
    </rfmt>
    <rfmt sheetId="1" sqref="BA111" start="0" length="0">
      <dxf>
        <font>
          <sz val="9"/>
        </font>
        <border outline="0">
          <left style="thin">
            <color indexed="64"/>
          </left>
          <right style="medium">
            <color indexed="64"/>
          </right>
          <top style="thin">
            <color indexed="64"/>
          </top>
          <bottom style="medium">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thin">
            <color indexed="64"/>
          </top>
          <bottom style="medium">
            <color indexed="64"/>
          </bottom>
        </border>
      </dxf>
    </rfmt>
    <rfmt sheetId="1" sqref="BE111" start="0" length="0">
      <dxf>
        <font>
          <b/>
          <sz val="9"/>
        </font>
        <numFmt numFmtId="168" formatCode="#,##0.0"/>
        <fill>
          <patternFill patternType="solid">
            <bgColor indexed="47"/>
          </patternFill>
        </fill>
        <border outline="0">
          <left style="thin">
            <color indexed="64"/>
          </left>
          <right style="thin">
            <color indexed="64"/>
          </right>
          <top style="thin">
            <color indexed="64"/>
          </top>
          <bottom style="medium">
            <color indexed="64"/>
          </bottom>
        </border>
      </dxf>
    </rfmt>
  </rrc>
  <rrc rId="7468"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bottom style="thin">
            <color indexed="64"/>
          </bottom>
        </border>
      </dxf>
    </rfmt>
    <rfmt sheetId="1" sqref="B111" start="0" length="0">
      <dxf>
        <font>
          <sz val="9"/>
          <color theme="1"/>
          <name val="Times New Roman CE"/>
          <family val="1"/>
        </font>
        <alignment horizontal="left" vertical="top" wrapText="1"/>
        <border outline="0">
          <left style="thin">
            <color indexed="64"/>
          </left>
        </border>
      </dxf>
    </rfmt>
    <rcc rId="0" sId="1" dxf="1">
      <nc r="C111" t="inlineStr">
        <is>
          <t>PED</t>
        </is>
      </nc>
      <ndxf>
        <font>
          <sz val="9"/>
          <name val="Times New Roman CE"/>
          <family val="1"/>
        </font>
        <alignment horizontal="left" vertical="center" wrapText="1"/>
        <border outline="0">
          <left style="thin">
            <color indexed="64"/>
          </left>
          <bottom style="thin">
            <color indexed="64"/>
          </bottom>
        </border>
      </ndxf>
    </rcc>
    <rfmt sheetId="1" sqref="D111" start="0" length="0">
      <dxf>
        <numFmt numFmtId="167" formatCode="#,##0.000"/>
        <border outline="0">
          <left style="thin">
            <color indexed="64"/>
          </left>
          <right style="thin">
            <color indexed="64"/>
          </right>
          <bottom style="thin">
            <color indexed="64"/>
          </bottom>
        </border>
      </dxf>
    </rfmt>
    <rfmt sheetId="1" sqref="E111" start="0" length="0">
      <dxf>
        <numFmt numFmtId="167" formatCode="#,##0.000"/>
        <border outline="0">
          <right style="medium">
            <color indexed="64"/>
          </right>
          <bottom style="thin">
            <color indexed="64"/>
          </bottom>
        </border>
      </dxf>
    </rfmt>
    <rfmt sheetId="1" sqref="F111" start="0" length="0">
      <dxf>
        <numFmt numFmtId="167" formatCode="#,##0.000"/>
        <border outline="0">
          <right style="thin">
            <color indexed="64"/>
          </right>
          <bottom style="thin">
            <color indexed="64"/>
          </bottom>
        </border>
      </dxf>
    </rfmt>
    <rfmt sheetId="1" sqref="G111" start="0" length="0">
      <dxf>
        <numFmt numFmtId="167" formatCode="#,##0.000"/>
        <border outline="0">
          <right style="thin">
            <color indexed="64"/>
          </right>
          <bottom style="thin">
            <color indexed="64"/>
          </bottom>
        </border>
      </dxf>
    </rfmt>
    <rfmt sheetId="1" sqref="H111" start="0" length="0">
      <dxf>
        <numFmt numFmtId="167" formatCode="#,##0.000"/>
        <border outline="0">
          <right style="thin">
            <color indexed="64"/>
          </right>
          <bottom style="thin">
            <color indexed="64"/>
          </bottom>
        </border>
      </dxf>
    </rfmt>
    <rfmt sheetId="1" sqref="I111" start="0" length="0">
      <dxf>
        <numFmt numFmtId="167" formatCode="#,##0.000"/>
        <border outline="0">
          <right style="thin">
            <color indexed="64"/>
          </right>
          <bottom style="thin">
            <color indexed="64"/>
          </bottom>
        </border>
      </dxf>
    </rfmt>
    <rfmt sheetId="1" sqref="J111" start="0" length="0">
      <dxf>
        <numFmt numFmtId="167" formatCode="#,##0.000"/>
        <border outline="0">
          <right style="thin">
            <color indexed="64"/>
          </right>
          <bottom style="thin">
            <color indexed="64"/>
          </bottom>
        </border>
      </dxf>
    </rfmt>
    <rfmt sheetId="1" sqref="K111" start="0" length="0">
      <dxf>
        <numFmt numFmtId="167" formatCode="#,##0.000"/>
        <border outline="0">
          <right style="thin">
            <color indexed="64"/>
          </right>
          <bottom style="thin">
            <color indexed="64"/>
          </bottom>
        </border>
      </dxf>
    </rfmt>
    <rfmt sheetId="1" sqref="L111" start="0" length="0">
      <dxf>
        <numFmt numFmtId="167" formatCode="#,##0.000"/>
        <border outline="0">
          <right style="thin">
            <color indexed="64"/>
          </right>
          <bottom style="thin">
            <color indexed="64"/>
          </bottom>
        </border>
      </dxf>
    </rfmt>
    <rfmt sheetId="1" sqref="M111" start="0" length="0">
      <dxf>
        <numFmt numFmtId="167" formatCode="#,##0.000"/>
        <border outline="0">
          <right style="thin">
            <color indexed="64"/>
          </right>
          <bottom style="thin">
            <color indexed="64"/>
          </bottom>
        </border>
      </dxf>
    </rfmt>
    <rfmt sheetId="1" sqref="N111" start="0" length="0">
      <dxf>
        <numFmt numFmtId="167" formatCode="#,##0.000"/>
        <border outline="0">
          <right style="thin">
            <color indexed="64"/>
          </right>
          <bottom style="thin">
            <color indexed="64"/>
          </bottom>
        </border>
      </dxf>
    </rfmt>
    <rfmt sheetId="1" sqref="O111" start="0" length="0">
      <dxf>
        <numFmt numFmtId="167" formatCode="#,##0.000"/>
        <border outline="0">
          <right style="thin">
            <color indexed="64"/>
          </right>
          <bottom style="thin">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bottom style="thin">
            <color indexed="64"/>
          </bottom>
        </border>
      </ndxf>
    </rcc>
    <rcc rId="0" sId="1" dxf="1">
      <nc r="Q111">
        <f>P111+P112</f>
      </nc>
      <ndxf>
        <font>
          <sz val="10"/>
          <color auto="1"/>
          <name val="Arial CE"/>
          <charset val="238"/>
          <scheme val="none"/>
        </font>
        <numFmt numFmtId="167" formatCode="#,##0.000"/>
        <fill>
          <patternFill patternType="solid">
            <bgColor rgb="FFCCFFFF"/>
          </patternFill>
        </fill>
        <border outline="0">
          <left style="medium">
            <color indexed="64"/>
          </left>
          <right style="medium">
            <color indexed="64"/>
          </right>
          <top style="thin">
            <color indexed="64"/>
          </top>
          <bottom style="thin">
            <color indexed="64"/>
          </bottom>
        </border>
      </ndxf>
    </rcc>
    <rfmt sheetId="1" sqref="R111" start="0" length="0">
      <dxf>
        <font>
          <sz val="10"/>
          <color auto="1"/>
          <name val="Arial CE"/>
          <charset val="238"/>
          <scheme val="none"/>
        </font>
        <numFmt numFmtId="170" formatCode="#,##0.0000"/>
        <fill>
          <patternFill patternType="solid">
            <bgColor rgb="FFFFFF99"/>
          </patternFill>
        </fill>
        <border outline="0">
          <left style="thin">
            <color indexed="64"/>
          </left>
          <right style="thin">
            <color indexed="64"/>
          </right>
          <top style="thin">
            <color indexed="64"/>
          </top>
          <bottom style="thin">
            <color indexed="64"/>
          </bottom>
        </border>
      </dxf>
    </rfmt>
    <rcc rId="0" sId="1" dxf="1">
      <nc r="S111">
        <f>Q111-R111</f>
      </nc>
      <ndxf>
        <numFmt numFmtId="167" formatCode="#,##0.000"/>
        <fill>
          <patternFill patternType="solid">
            <bgColor rgb="FFCCFFFF"/>
          </patternFill>
        </fill>
        <border outline="0">
          <right style="medium">
            <color indexed="64"/>
          </right>
          <top style="medium">
            <color indexed="64"/>
          </top>
          <bottom style="thin">
            <color indexed="64"/>
          </bottom>
        </border>
      </ndxf>
    </rcc>
    <rcc rId="0" sId="1" dxf="1">
      <nc r="T111">
        <f>P111/(12*D111)*1000</f>
      </nc>
      <ndxf>
        <numFmt numFmtId="1" formatCode="0"/>
        <fill>
          <patternFill patternType="solid">
            <bgColor rgb="FFCCFFFF"/>
          </patternFill>
        </fill>
        <border outline="0">
          <left style="medium">
            <color indexed="64"/>
          </left>
          <right style="thin">
            <color indexed="64"/>
          </right>
          <top style="medium">
            <color indexed="64"/>
          </top>
          <bottom style="thin">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umFmtId="4">
      <nc r="X111">
        <v>0.02</v>
      </nc>
      <ndxf>
        <font>
          <sz val="9"/>
          <color theme="1"/>
        </font>
        <numFmt numFmtId="169" formatCode="0.0000"/>
        <fill>
          <patternFill patternType="solid">
            <bgColor theme="9" tint="0.59999389629810485"/>
          </patternFill>
        </fill>
        <border outline="0">
          <bottom style="thin">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thin">
            <color indexed="64"/>
          </bottom>
        </border>
      </dxf>
    </rfmt>
    <rcc rId="0" sId="1" dxf="1">
      <nc r="Z111">
        <f>T111*1.016</f>
      </nc>
      <ndxf>
        <numFmt numFmtId="1" formatCode="0"/>
        <fill>
          <patternFill patternType="solid">
            <bgColor rgb="FFCCFFFF"/>
          </patternFill>
        </fill>
        <border outline="0">
          <right style="thin">
            <color indexed="64"/>
          </right>
          <top style="thin">
            <color indexed="64"/>
          </top>
          <bottom style="thin">
            <color indexed="64"/>
          </bottom>
        </border>
      </ndxf>
    </rcc>
    <rcc rId="0" sId="1" dxf="1">
      <nc r="AA111">
        <f>T111-W111+X111*(F111+0.8*(G111+L111+M111))</f>
      </nc>
      <ndxf>
        <numFmt numFmtId="1" formatCode="0"/>
        <fill>
          <patternFill patternType="solid">
            <bgColor indexed="41"/>
          </patternFill>
        </fill>
        <border outline="0">
          <left style="thin">
            <color indexed="64"/>
          </left>
          <top style="thin">
            <color indexed="64"/>
          </top>
          <bottom style="thin">
            <color indexed="64"/>
          </bottom>
        </border>
      </ndxf>
    </rcc>
    <rcc rId="0" sId="1" dxf="1">
      <nc r="AB111">
        <f>Z111-AA111</f>
      </nc>
      <ndxf>
        <numFmt numFmtId="1" formatCode="0"/>
        <fill>
          <patternFill patternType="solid">
            <bgColor indexed="41"/>
          </patternFill>
        </fill>
        <border outline="0">
          <left style="thin">
            <color indexed="64"/>
          </left>
          <right style="medium">
            <color indexed="64"/>
          </right>
          <top style="thin">
            <color indexed="64"/>
          </top>
          <bottom style="thin">
            <color indexed="64"/>
          </bottom>
        </border>
      </ndxf>
    </rcc>
    <rcc rId="0" sId="1" dxf="1">
      <nc r="AC111">
        <f>(Y111*Z111+Y112*Z112)*0.012</f>
      </nc>
      <ndxf>
        <font>
          <sz val="10"/>
          <color auto="1"/>
          <name val="Arial CE"/>
          <charset val="238"/>
          <scheme val="none"/>
        </font>
        <numFmt numFmtId="168" formatCode="#,##0.0"/>
        <fill>
          <patternFill patternType="solid">
            <bgColor indexed="41"/>
          </patternFill>
        </fill>
        <border outline="0">
          <top style="thin">
            <color indexed="64"/>
          </top>
          <bottom style="thin">
            <color indexed="64"/>
          </bottom>
        </border>
      </ndxf>
    </rcc>
    <rfmt sheetId="1" sqref="AD111" start="0" length="0">
      <dxf>
        <font>
          <sz val="10"/>
          <color auto="1"/>
          <name val="Arial CE"/>
          <charset val="238"/>
          <scheme val="none"/>
        </font>
        <numFmt numFmtId="167" formatCode="#,##0.000"/>
        <fill>
          <patternFill patternType="solid">
            <bgColor rgb="FFFFFFCC"/>
          </patternFill>
        </fill>
        <alignment horizontal="center" vertical="top"/>
        <border outline="0">
          <left style="medium">
            <color indexed="64"/>
          </left>
          <right style="medium">
            <color indexed="64"/>
          </right>
          <top style="thin">
            <color indexed="64"/>
          </top>
          <bottom style="thin">
            <color indexed="64"/>
          </bottom>
        </border>
      </dxf>
    </rfmt>
    <rfmt sheetId="1" sqref="AE111" start="0" length="0">
      <dxf>
        <font>
          <sz val="11"/>
          <color theme="1"/>
          <name val="Arial"/>
          <family val="2"/>
        </font>
        <numFmt numFmtId="167" formatCode="#,##0.000"/>
        <fill>
          <patternFill patternType="solid">
            <bgColor rgb="FFFFFFCC"/>
          </patternFill>
        </fill>
        <alignment horizontal="center" vertical="center"/>
        <border outline="0">
          <left style="medium">
            <color indexed="64"/>
          </left>
          <right style="thin">
            <color indexed="64"/>
          </right>
          <top style="thin">
            <color indexed="64"/>
          </top>
          <bottom style="thin">
            <color indexed="64"/>
          </bottom>
        </border>
      </dxf>
    </rfmt>
    <rcc rId="0" sId="1" dxf="1">
      <nc r="AF111">
        <f>AD111+AD112+AE111-AC111</f>
      </nc>
      <ndxf>
        <font>
          <sz val="10"/>
          <color auto="1"/>
          <name val="Arial CE"/>
          <charset val="238"/>
          <scheme val="none"/>
        </font>
        <numFmt numFmtId="170" formatCode="#,##0.0000"/>
        <fill>
          <patternFill patternType="solid">
            <bgColor indexed="41"/>
          </patternFill>
        </fill>
        <border outline="0">
          <right style="thin">
            <color indexed="64"/>
          </right>
          <top style="thin">
            <color indexed="64"/>
          </top>
          <bottom style="thin">
            <color indexed="64"/>
          </bottom>
        </border>
      </ndxf>
    </rcc>
    <rcc rId="0" sId="1" dxf="1">
      <nc r="AG111">
        <f>AF111/(12*(Y111+Y112))*1000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H111">
        <f>AG111/AB111</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thin">
            <color indexed="64"/>
          </bottom>
        </border>
      </ndxf>
    </rcc>
    <rcc rId="0" sId="1" dxf="1">
      <nc r="AJ111">
        <f>AD111+AD112+AE111-(AI111*Z111+AI112*Z112)*0.012</f>
      </nc>
      <ndxf>
        <font>
          <sz val="10"/>
          <color auto="1"/>
          <name val="Arial CE"/>
          <charset val="238"/>
          <scheme val="none"/>
        </font>
        <numFmt numFmtId="164" formatCode="0.0"/>
        <fill>
          <patternFill patternType="solid">
            <bgColor indexed="41"/>
          </patternFill>
        </fill>
        <border outline="0">
          <top style="thin">
            <color indexed="64"/>
          </top>
          <bottom style="thin">
            <color indexed="64"/>
          </bottom>
        </border>
      </ndxf>
    </rcc>
    <rcc rId="0" sId="1" dxf="1">
      <nc r="AK111">
        <f>AJ111/(12*(AI111+AI112))*1000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L111">
        <f>AK111/AB111</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fmt sheetId="1" sqref="AM111" start="0" length="0">
      <dxf>
        <font>
          <sz val="10"/>
          <color auto="1"/>
          <name val="Arial CE"/>
          <charset val="238"/>
          <scheme val="none"/>
        </font>
        <numFmt numFmtId="164" formatCode="0.0"/>
        <border outline="0">
          <left style="medium">
            <color indexed="64"/>
          </left>
          <right style="medium">
            <color indexed="64"/>
          </right>
          <top style="thin">
            <color indexed="64"/>
          </top>
          <bottom style="thin">
            <color indexed="64"/>
          </bottom>
        </border>
      </dxf>
    </rfmt>
    <rcc rId="0" sId="1" dxf="1">
      <nc r="AN111">
        <f>(AM111+AM112)/(12*(AI111+AI112))*1000</f>
      </nc>
      <ndxf>
        <font>
          <sz val="10"/>
          <color auto="1"/>
          <name val="Arial CE"/>
          <charset val="238"/>
          <scheme val="none"/>
        </font>
        <numFmt numFmtId="1" formatCode="0"/>
        <fill>
          <patternFill patternType="solid">
            <bgColor indexed="41"/>
          </patternFill>
        </fill>
        <border outline="0">
          <right style="thin">
            <color indexed="64"/>
          </right>
          <top style="thin">
            <color indexed="64"/>
          </top>
          <bottom style="thin">
            <color indexed="64"/>
          </bottom>
        </border>
      </ndxf>
    </rcc>
    <rcc rId="0" sId="1" dxf="1">
      <nc r="AO111">
        <f>(H111+I111+H112+I112)/(12*(D111+D112))*1000+AK111+AN111</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s="1" dxf="1">
      <nc r="AP111">
        <f>(AK111+AN111)/((H111+I111+H112+I112)*1000)*(D111+D112)*12</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s="1" dxf="1">
      <nc r="AQ111">
        <f>AO111/((H111+I111+H112+I112)*1000)*(D111+D112)*12</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thin">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medium">
            <color indexed="64"/>
          </top>
          <bottom style="thin">
            <color indexed="64"/>
          </bottom>
        </border>
      </ndxf>
    </rcc>
    <rfmt sheetId="1" sqref="AT111" start="0" length="0">
      <dxf>
        <numFmt numFmtId="1" formatCode="0"/>
        <border outline="0">
          <left style="thin">
            <color indexed="64"/>
          </left>
          <right style="thin">
            <color indexed="64"/>
          </right>
          <top style="medium">
            <color indexed="64"/>
          </top>
          <bottom style="thin">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top style="medium">
            <color indexed="64"/>
          </top>
          <bottom style="thin">
            <color indexed="64"/>
          </bottom>
        </border>
      </ndxf>
    </rcc>
    <rfmt sheetId="1" sqref="AV111" start="0" length="0">
      <dxf>
        <numFmt numFmtId="167" formatCode="#,##0.000"/>
        <border outline="0">
          <left style="medium">
            <color indexed="64"/>
          </left>
          <right style="thin">
            <color indexed="64"/>
          </right>
          <top style="medium">
            <color indexed="64"/>
          </top>
          <bottom style="thin">
            <color indexed="64"/>
          </bottom>
        </border>
      </dxf>
    </rfmt>
    <rfmt sheetId="1" sqref="AW111" start="0" length="0">
      <dxf>
        <numFmt numFmtId="167" formatCode="#,##0.000"/>
        <border outline="0">
          <left style="thin">
            <color indexed="64"/>
          </left>
          <right style="thin">
            <color indexed="64"/>
          </right>
          <top style="medium">
            <color indexed="64"/>
          </top>
          <bottom style="thin">
            <color indexed="64"/>
          </bottom>
        </border>
      </dxf>
    </rfmt>
    <rcc rId="0" sId="1" s="1" dxf="1">
      <nc r="AX111">
        <f>(AR111+AR112+AE111-AV111-AV112)/((AW111+AW112)*12)</f>
      </nc>
      <n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thin">
            <color indexed="64"/>
          </bottom>
        </border>
      </ndxf>
    </rcc>
    <rfmt sheetId="1" sqref="AY111" start="0" length="0">
      <dxf>
        <font>
          <sz val="10"/>
          <color auto="1"/>
          <name val="Arial CE"/>
          <charset val="238"/>
          <scheme val="none"/>
        </font>
      </dxf>
    </rfmt>
    <rfmt sheetId="1" sqref="AZ111" start="0" length="0">
      <dxf>
        <font>
          <sz val="9"/>
        </font>
        <numFmt numFmtId="4" formatCode="#,##0.00"/>
        <border outline="0">
          <left style="medium">
            <color indexed="64"/>
          </left>
          <bottom style="thin">
            <color indexed="64"/>
          </bottom>
        </border>
      </dxf>
    </rfmt>
    <rfmt sheetId="1" sqref="BA111" start="0" length="0">
      <dxf>
        <font>
          <sz val="9"/>
        </font>
        <border outline="0">
          <left style="thin">
            <color indexed="64"/>
          </left>
          <right style="medium">
            <color indexed="64"/>
          </right>
          <bottom style="thin">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bottom style="thin">
            <color indexed="64"/>
          </bottom>
        </border>
      </dxf>
    </rfmt>
    <rcc rId="0" sId="1" dxf="1">
      <nc r="BE111">
        <f>IF(AR111+AR112+AE111-AV111-AV112&lt;0,AR111+AR112+AE111-AV111-AV112,0)</f>
      </nc>
      <ndxf>
        <font>
          <b/>
          <sz val="9"/>
        </font>
        <numFmt numFmtId="168" formatCode="#,##0.0"/>
        <fill>
          <patternFill patternType="solid">
            <bgColor indexed="47"/>
          </patternFill>
        </fill>
        <border outline="0">
          <left style="thin">
            <color indexed="64"/>
          </left>
          <right style="thin">
            <color indexed="64"/>
          </right>
          <top style="thin">
            <color indexed="64"/>
          </top>
          <bottom style="thin">
            <color indexed="64"/>
          </bottom>
        </border>
      </ndxf>
    </rcc>
  </rrc>
  <rrc rId="7469"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thin">
            <color indexed="64"/>
          </top>
        </border>
      </dxf>
    </rfmt>
    <rfmt sheetId="1" sqref="B111" start="0" length="0">
      <dxf>
        <font>
          <sz val="9"/>
          <color theme="1"/>
          <name val="Times New Roman CE"/>
          <family val="1"/>
        </font>
        <alignment horizontal="left" vertical="top" wrapText="1"/>
        <border outline="0">
          <left style="thin">
            <color indexed="64"/>
          </left>
        </border>
      </dxf>
    </rfmt>
    <rcc rId="0" sId="1" dxf="1">
      <nc r="C111" t="inlineStr">
        <is>
          <t>NEPED</t>
        </is>
      </nc>
      <ndxf>
        <font>
          <sz val="9"/>
          <name val="Times New Roman CE"/>
          <family val="1"/>
        </font>
        <alignment horizontal="left" vertical="center" wrapText="1"/>
        <border outline="0">
          <left style="thin">
            <color indexed="64"/>
          </left>
          <top style="thin">
            <color indexed="64"/>
          </top>
        </border>
      </ndxf>
    </rcc>
    <rfmt sheetId="1" sqref="D111" start="0" length="0">
      <dxf>
        <numFmt numFmtId="167" formatCode="#,##0.000"/>
        <border outline="0">
          <left style="thin">
            <color indexed="64"/>
          </left>
          <right style="thin">
            <color indexed="64"/>
          </right>
          <top style="thin">
            <color indexed="64"/>
          </top>
        </border>
      </dxf>
    </rfmt>
    <rfmt sheetId="1" sqref="E111" start="0" length="0">
      <dxf>
        <numFmt numFmtId="167" formatCode="#,##0.000"/>
        <border outline="0">
          <right style="medium">
            <color auto="1"/>
          </right>
          <top style="thin">
            <color auto="1"/>
          </top>
        </border>
      </dxf>
    </rfmt>
    <rfmt sheetId="1" sqref="F111" start="0" length="0">
      <dxf>
        <numFmt numFmtId="167" formatCode="#,##0.000"/>
        <border outline="0">
          <right style="thin">
            <color indexed="64"/>
          </right>
          <top style="thin">
            <color indexed="64"/>
          </top>
        </border>
      </dxf>
    </rfmt>
    <rfmt sheetId="1" sqref="G111" start="0" length="0">
      <dxf>
        <numFmt numFmtId="167" formatCode="#,##0.000"/>
        <border outline="0">
          <right style="thin">
            <color indexed="64"/>
          </right>
          <top style="thin">
            <color indexed="64"/>
          </top>
        </border>
      </dxf>
    </rfmt>
    <rfmt sheetId="1" sqref="H111" start="0" length="0">
      <dxf>
        <numFmt numFmtId="167" formatCode="#,##0.000"/>
        <border outline="0">
          <right style="thin">
            <color indexed="64"/>
          </right>
          <top style="thin">
            <color indexed="64"/>
          </top>
        </border>
      </dxf>
    </rfmt>
    <rfmt sheetId="1" sqref="I111" start="0" length="0">
      <dxf>
        <numFmt numFmtId="167" formatCode="#,##0.000"/>
        <border outline="0">
          <right style="thin">
            <color indexed="64"/>
          </right>
          <top style="thin">
            <color indexed="64"/>
          </top>
        </border>
      </dxf>
    </rfmt>
    <rfmt sheetId="1" sqref="J111" start="0" length="0">
      <dxf>
        <numFmt numFmtId="167" formatCode="#,##0.000"/>
        <border outline="0">
          <right style="thin">
            <color indexed="64"/>
          </right>
          <top style="thin">
            <color indexed="64"/>
          </top>
        </border>
      </dxf>
    </rfmt>
    <rfmt sheetId="1" sqref="K111" start="0" length="0">
      <dxf>
        <numFmt numFmtId="167" formatCode="#,##0.000"/>
        <border outline="0">
          <right style="thin">
            <color indexed="64"/>
          </right>
          <top style="thin">
            <color indexed="64"/>
          </top>
        </border>
      </dxf>
    </rfmt>
    <rfmt sheetId="1" sqref="L111" start="0" length="0">
      <dxf>
        <numFmt numFmtId="167" formatCode="#,##0.000"/>
        <border outline="0">
          <right style="thin">
            <color indexed="64"/>
          </right>
          <top style="thin">
            <color indexed="64"/>
          </top>
        </border>
      </dxf>
    </rfmt>
    <rfmt sheetId="1" sqref="M111" start="0" length="0">
      <dxf>
        <numFmt numFmtId="167" formatCode="#,##0.000"/>
        <border outline="0">
          <right style="thin">
            <color indexed="64"/>
          </right>
          <top style="thin">
            <color indexed="64"/>
          </top>
        </border>
      </dxf>
    </rfmt>
    <rfmt sheetId="1" sqref="N111" start="0" length="0">
      <dxf>
        <numFmt numFmtId="167" formatCode="#,##0.000"/>
        <border outline="0">
          <right style="thin">
            <color indexed="64"/>
          </right>
          <top style="thin">
            <color indexed="64"/>
          </top>
        </border>
      </dxf>
    </rfmt>
    <rfmt sheetId="1" sqref="O111" start="0" length="0">
      <dxf>
        <numFmt numFmtId="167" formatCode="#,##0.000"/>
        <border outline="0">
          <right style="thin">
            <color indexed="64"/>
          </right>
          <top style="thin">
            <color indexed="64"/>
          </top>
        </border>
      </dxf>
    </rfmt>
    <rcc rId="0" sId="1" dxf="1">
      <nc r="P111">
        <f>SUM(F111:O111)</f>
      </nc>
      <ndxf>
        <numFmt numFmtId="167" formatCode="#,##0.000"/>
        <fill>
          <patternFill patternType="solid">
            <bgColor indexed="41"/>
          </patternFill>
        </fill>
        <border outline="0">
          <left style="thin">
            <color indexed="64"/>
          </left>
          <right style="medium">
            <color indexed="64"/>
          </right>
          <top style="thin">
            <color indexed="64"/>
          </top>
        </border>
      </ndxf>
    </rcc>
    <rcc rId="0" sId="1" dxf="1">
      <nc r="Q111" t="inlineStr">
        <is>
          <t>x</t>
        </is>
      </nc>
      <ndxf>
        <font>
          <sz val="8"/>
        </font>
        <numFmt numFmtId="1" formatCode="0"/>
        <alignment horizontal="center" vertical="top"/>
        <border outline="0">
          <left style="medium">
            <color indexed="64"/>
          </left>
          <right style="medium">
            <color indexed="64"/>
          </right>
          <top style="thin">
            <color indexed="64"/>
          </top>
          <bottom style="medium">
            <color indexed="64"/>
          </bottom>
        </border>
      </ndxf>
    </rcc>
    <rcc rId="0" sId="1" dxf="1">
      <nc r="R111" t="inlineStr">
        <is>
          <t>x</t>
        </is>
      </nc>
      <ndxf>
        <font>
          <sz val="8"/>
        </font>
        <numFmt numFmtId="1" formatCode="0"/>
        <alignment horizontal="center" vertical="top"/>
        <border outline="0">
          <right style="thin">
            <color indexed="64"/>
          </right>
          <top style="thin">
            <color indexed="64"/>
          </top>
          <bottom style="medium">
            <color indexed="64"/>
          </bottom>
        </border>
      </ndxf>
    </rcc>
    <rcc rId="0" sId="1" dxf="1">
      <nc r="S111" t="inlineStr">
        <is>
          <t>x</t>
        </is>
      </nc>
      <ndxf>
        <font>
          <sz val="8"/>
        </font>
        <numFmt numFmtId="1" formatCode="0"/>
        <alignment horizontal="center" vertical="top"/>
        <border outline="0">
          <left style="thin">
            <color indexed="64"/>
          </left>
          <right style="medium">
            <color indexed="64"/>
          </right>
          <top style="thin">
            <color indexed="64"/>
          </top>
          <bottom style="medium">
            <color indexed="64"/>
          </bottom>
        </border>
      </ndxf>
    </rcc>
    <rcc rId="0" sId="1" dxf="1">
      <nc r="T111">
        <f>P111/(12*D111)*1000</f>
      </nc>
      <ndxf>
        <numFmt numFmtId="1" formatCode="0"/>
        <fill>
          <patternFill patternType="solid">
            <bgColor rgb="FFCCFFFF"/>
          </patternFill>
        </fill>
        <border outline="0">
          <left style="medium">
            <color indexed="64"/>
          </left>
          <right style="thin">
            <color indexed="64"/>
          </right>
          <top style="thin">
            <color indexed="64"/>
          </top>
          <bottom style="medium">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umFmtId="4">
      <nc r="X111">
        <v>0</v>
      </nc>
      <ndxf>
        <font>
          <sz val="9"/>
          <color theme="1"/>
        </font>
        <numFmt numFmtId="169" formatCode="0.0000"/>
        <fill>
          <patternFill patternType="solid">
            <bgColor theme="9" tint="0.59999389629810485"/>
          </patternFill>
        </fill>
        <border outline="0">
          <top style="thin">
            <color indexed="64"/>
          </top>
          <bottom style="medium">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medium">
            <color indexed="64"/>
          </bottom>
        </border>
      </dxf>
    </rfmt>
    <rcc rId="0" sId="1" dxf="1">
      <nc r="Z111">
        <f>T111*1</f>
      </nc>
      <ndxf>
        <numFmt numFmtId="1" formatCode="0"/>
        <fill>
          <patternFill patternType="solid">
            <bgColor rgb="FFCCFFFF"/>
          </patternFill>
        </fill>
        <alignment horizontal="center" vertical="top"/>
        <border outline="0">
          <left style="medium">
            <color indexed="64"/>
          </left>
          <top style="thin">
            <color indexed="64"/>
          </top>
          <bottom style="medium">
            <color indexed="64"/>
          </bottom>
        </border>
      </ndxf>
    </rcc>
    <rcc rId="0" sId="1" dxf="1">
      <nc r="AA111">
        <f>T111-W111+X111*(F111+0.8*(G111+L111+M111))</f>
      </nc>
      <ndxf>
        <numFmt numFmtId="1" formatCode="0"/>
        <fill>
          <patternFill patternType="solid">
            <bgColor rgb="FFCCFFFF"/>
          </patternFill>
        </fill>
        <alignment horizontal="center" vertical="top"/>
        <border outline="0">
          <left style="thin">
            <color indexed="64"/>
          </left>
          <top style="thin">
            <color indexed="64"/>
          </top>
          <bottom style="medium">
            <color indexed="64"/>
          </bottom>
        </border>
      </ndxf>
    </rcc>
    <rcc rId="0" sId="1" dxf="1">
      <nc r="AB111">
        <f>Z111-AA111</f>
      </nc>
      <ndxf>
        <numFmt numFmtId="1" formatCode="0"/>
        <fill>
          <patternFill patternType="solid">
            <bgColor rgb="FFCCFFFF"/>
          </patternFill>
        </fill>
        <alignment horizontal="center" vertical="top"/>
        <border outline="0">
          <left style="thin">
            <color indexed="64"/>
          </left>
          <right style="medium">
            <color indexed="64"/>
          </right>
          <top style="thin">
            <color indexed="64"/>
          </top>
          <bottom style="medium">
            <color indexed="64"/>
          </bottom>
        </border>
      </ndxf>
    </rcc>
    <rcc rId="0" sId="1" dxf="1">
      <nc r="AC111" t="inlineStr">
        <is>
          <t>x</t>
        </is>
      </nc>
      <ndxf>
        <font>
          <sz val="8"/>
        </font>
        <numFmt numFmtId="168" formatCode="#,##0.0"/>
        <alignment horizontal="center" vertical="top"/>
        <border outline="0">
          <top style="thin">
            <color indexed="64"/>
          </top>
          <bottom style="medium">
            <color indexed="64"/>
          </bottom>
        </border>
      </ndxf>
    </rcc>
    <rfmt sheetId="1" sqref="AD111" start="0" length="0">
      <dxf>
        <font>
          <sz val="10"/>
          <color auto="1"/>
          <name val="Arial CE"/>
          <charset val="238"/>
          <scheme val="none"/>
        </font>
        <numFmt numFmtId="167" formatCode="#,##0.000"/>
        <alignment horizontal="center" vertical="top"/>
        <border outline="0">
          <left style="medium">
            <color indexed="64"/>
          </left>
          <right style="medium">
            <color indexed="64"/>
          </right>
          <top style="thin">
            <color indexed="64"/>
          </top>
          <bottom style="medium">
            <color indexed="64"/>
          </bottom>
        </border>
      </dxf>
    </rfmt>
    <rfmt sheetId="1" sqref="AE111" start="0" length="0">
      <dxf>
        <font>
          <sz val="10"/>
          <color auto="1"/>
          <name val="Arial CE"/>
          <charset val="238"/>
          <scheme val="none"/>
        </font>
        <numFmt numFmtId="167" formatCode="#,##0.000"/>
        <alignment horizontal="center" vertical="top"/>
        <border outline="0">
          <right style="thin">
            <color indexed="64"/>
          </right>
          <top style="thin">
            <color indexed="64"/>
          </top>
          <bottom style="medium">
            <color indexed="64"/>
          </bottom>
        </border>
      </dxf>
    </rfmt>
    <rcc rId="0" sId="1" dxf="1">
      <nc r="AF111" t="inlineStr">
        <is>
          <t>x</t>
        </is>
      </nc>
      <ndxf>
        <font>
          <sz val="8"/>
        </font>
        <numFmt numFmtId="170" formatCode="#,##0.0000"/>
        <alignment horizontal="center" vertical="top"/>
        <border outline="0">
          <right style="thin">
            <color indexed="64"/>
          </right>
          <top style="thin">
            <color indexed="64"/>
          </top>
          <bottom style="medium">
            <color indexed="64"/>
          </bottom>
        </border>
      </ndxf>
    </rcc>
    <rcc rId="0" sId="1" dxf="1">
      <nc r="AG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H111" t="inlineStr">
        <is>
          <t>x</t>
        </is>
      </nc>
      <ndxf>
        <font>
          <sz val="8"/>
        </font>
        <numFmt numFmtId="166" formatCode="0.0%"/>
        <alignment horizontal="center" vertical="top"/>
        <border outline="0">
          <left style="thin">
            <color indexed="64"/>
          </left>
          <right style="thin">
            <color indexed="64"/>
          </right>
          <top style="thin">
            <color indexed="64"/>
          </top>
          <bottom style="medium">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medium">
            <color indexed="64"/>
          </bottom>
        </border>
      </ndxf>
    </rcc>
    <rcc rId="0" sId="1" dxf="1">
      <nc r="AJ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K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L111" t="inlineStr">
        <is>
          <t>x</t>
        </is>
      </nc>
      <ndxf>
        <font>
          <sz val="8"/>
        </font>
        <numFmt numFmtId="166" formatCode="0.0%"/>
        <alignment horizontal="center" vertical="top"/>
        <border outline="0">
          <left style="thin">
            <color indexed="64"/>
          </left>
          <top style="thin">
            <color indexed="64"/>
          </top>
          <bottom style="medium">
            <color indexed="64"/>
          </bottom>
        </border>
      </ndxf>
    </rcc>
    <rfmt sheetId="1" sqref="AM111" start="0" length="0">
      <dxf>
        <font>
          <sz val="8"/>
        </font>
        <numFmt numFmtId="164" formatCode="0.0"/>
        <alignment horizontal="center" vertical="top"/>
        <border outline="0">
          <left style="medium">
            <color indexed="64"/>
          </left>
          <right style="medium">
            <color indexed="64"/>
          </right>
          <top style="thin">
            <color indexed="64"/>
          </top>
          <bottom style="medium">
            <color indexed="64"/>
          </bottom>
        </border>
      </dxf>
    </rfmt>
    <rcc rId="0" sId="1" dxf="1">
      <nc r="AN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O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P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Q111" t="inlineStr">
        <is>
          <t>x</t>
        </is>
      </nc>
      <ndxf>
        <font>
          <sz val="8"/>
        </font>
        <numFmt numFmtId="164" formatCode="0.0"/>
        <alignment horizontal="center" vertical="top"/>
        <border outline="0">
          <top style="thin">
            <color indexed="64"/>
          </top>
          <bottom style="medium">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medium">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thin">
            <color indexed="64"/>
          </top>
          <bottom style="medium">
            <color indexed="64"/>
          </bottom>
        </border>
      </ndxf>
    </rcc>
    <rfmt sheetId="1" sqref="AT111" start="0" length="0">
      <dxf>
        <numFmt numFmtId="1" formatCode="0"/>
        <border outline="0">
          <left style="thin">
            <color indexed="64"/>
          </left>
          <right style="thin">
            <color indexed="64"/>
          </right>
          <top style="thin">
            <color indexed="64"/>
          </top>
          <bottom style="medium">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top style="thin">
            <color indexed="64"/>
          </top>
          <bottom style="medium">
            <color indexed="64"/>
          </bottom>
        </border>
      </ndxf>
    </rcc>
    <rfmt sheetId="1" sqref="AV111" start="0" length="0">
      <dxf>
        <numFmt numFmtId="167" formatCode="#,##0.000"/>
        <border outline="0">
          <left style="medium">
            <color indexed="64"/>
          </left>
          <right style="thin">
            <color indexed="64"/>
          </right>
          <top style="thin">
            <color indexed="64"/>
          </top>
          <bottom style="medium">
            <color indexed="64"/>
          </bottom>
        </border>
      </dxf>
    </rfmt>
    <rfmt sheetId="1" sqref="AW111" start="0" length="0">
      <dxf>
        <numFmt numFmtId="167" formatCode="#,##0.000"/>
        <border outline="0">
          <left style="thin">
            <color indexed="64"/>
          </left>
          <right style="thin">
            <color indexed="64"/>
          </right>
          <top style="thin">
            <color indexed="64"/>
          </top>
          <bottom style="medium">
            <color indexed="64"/>
          </bottom>
        </border>
      </dxf>
    </rfmt>
    <rfmt sheetId="1" s="1" sqref="AX111" start="0" length="0">
      <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medium">
            <color indexed="64"/>
          </bottom>
        </border>
      </dxf>
    </rfmt>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thin">
            <color indexed="64"/>
          </top>
        </border>
      </dxf>
    </rfmt>
    <rfmt sheetId="1" sqref="BA111" start="0" length="0">
      <dxf>
        <font>
          <sz val="9"/>
        </font>
        <border outline="0">
          <left style="thin">
            <color indexed="64"/>
          </left>
          <right style="medium">
            <color indexed="64"/>
          </right>
          <top style="thin">
            <color indexed="64"/>
          </top>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thin">
            <color indexed="64"/>
          </top>
        </border>
      </dxf>
    </rfmt>
    <rfmt sheetId="1" sqref="BE111" start="0" length="0">
      <dxf>
        <font>
          <b/>
          <sz val="9"/>
        </font>
        <numFmt numFmtId="168" formatCode="#,##0.0"/>
        <fill>
          <patternFill patternType="solid">
            <bgColor indexed="47"/>
          </patternFill>
        </fill>
        <border outline="0">
          <left style="thin">
            <color indexed="64"/>
          </left>
          <right style="thin">
            <color indexed="64"/>
          </right>
          <top style="thin">
            <color indexed="64"/>
          </top>
          <bottom style="medium">
            <color indexed="64"/>
          </bottom>
        </border>
      </dxf>
    </rfmt>
  </rrc>
  <rrc rId="7470"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medium">
            <color indexed="64"/>
          </top>
          <bottom style="thin">
            <color indexed="64"/>
          </bottom>
        </border>
      </dxf>
    </rfmt>
    <rfmt sheetId="1" sqref="B111" start="0" length="0">
      <dxf>
        <font>
          <sz val="9"/>
          <color theme="1"/>
          <name val="Times New Roman CE"/>
          <family val="1"/>
        </font>
        <alignment horizontal="left" vertical="top" wrapText="1"/>
        <border outline="0">
          <left style="thin">
            <color indexed="64"/>
          </left>
          <top style="medium">
            <color indexed="64"/>
          </top>
        </border>
      </dxf>
    </rfmt>
    <rcc rId="0" sId="1" dxf="1">
      <nc r="C111" t="inlineStr">
        <is>
          <t>PED</t>
        </is>
      </nc>
      <ndxf>
        <font>
          <sz val="9"/>
          <name val="Times New Roman CE"/>
          <family val="1"/>
        </font>
        <alignment horizontal="left" vertical="center" wrapText="1"/>
        <border outline="0">
          <left style="thin">
            <color indexed="64"/>
          </left>
          <top style="medium">
            <color indexed="64"/>
          </top>
          <bottom style="thin">
            <color indexed="64"/>
          </bottom>
        </border>
      </ndxf>
    </rcc>
    <rfmt sheetId="1" sqref="D111" start="0" length="0">
      <dxf>
        <numFmt numFmtId="167" formatCode="#,##0.000"/>
        <border outline="0">
          <left style="thin">
            <color indexed="64"/>
          </left>
          <right style="thin">
            <color indexed="64"/>
          </right>
          <top style="medium">
            <color indexed="64"/>
          </top>
          <bottom style="thin">
            <color indexed="64"/>
          </bottom>
        </border>
      </dxf>
    </rfmt>
    <rfmt sheetId="1" sqref="E111" start="0" length="0">
      <dxf>
        <numFmt numFmtId="167" formatCode="#,##0.000"/>
        <border outline="0">
          <right style="medium">
            <color indexed="64"/>
          </right>
          <top style="medium">
            <color indexed="64"/>
          </top>
          <bottom style="thin">
            <color indexed="64"/>
          </bottom>
        </border>
      </dxf>
    </rfmt>
    <rfmt sheetId="1" sqref="F111" start="0" length="0">
      <dxf>
        <numFmt numFmtId="167" formatCode="#,##0.000"/>
        <border outline="0">
          <right style="thin">
            <color indexed="64"/>
          </right>
          <top style="medium">
            <color indexed="64"/>
          </top>
          <bottom style="thin">
            <color indexed="64"/>
          </bottom>
        </border>
      </dxf>
    </rfmt>
    <rfmt sheetId="1" sqref="G111" start="0" length="0">
      <dxf>
        <numFmt numFmtId="167" formatCode="#,##0.000"/>
        <border outline="0">
          <right style="thin">
            <color indexed="64"/>
          </right>
          <top style="medium">
            <color indexed="64"/>
          </top>
          <bottom style="thin">
            <color indexed="64"/>
          </bottom>
        </border>
      </dxf>
    </rfmt>
    <rfmt sheetId="1" sqref="H111" start="0" length="0">
      <dxf>
        <numFmt numFmtId="167" formatCode="#,##0.000"/>
        <border outline="0">
          <right style="thin">
            <color indexed="64"/>
          </right>
          <top style="medium">
            <color indexed="64"/>
          </top>
          <bottom style="thin">
            <color indexed="64"/>
          </bottom>
        </border>
      </dxf>
    </rfmt>
    <rfmt sheetId="1" sqref="I111" start="0" length="0">
      <dxf>
        <numFmt numFmtId="167" formatCode="#,##0.000"/>
        <border outline="0">
          <right style="thin">
            <color indexed="64"/>
          </right>
          <top style="medium">
            <color indexed="64"/>
          </top>
          <bottom style="thin">
            <color indexed="64"/>
          </bottom>
        </border>
      </dxf>
    </rfmt>
    <rfmt sheetId="1" sqref="J111" start="0" length="0">
      <dxf>
        <numFmt numFmtId="167" formatCode="#,##0.000"/>
        <border outline="0">
          <right style="thin">
            <color indexed="64"/>
          </right>
          <top style="medium">
            <color indexed="64"/>
          </top>
          <bottom style="thin">
            <color indexed="64"/>
          </bottom>
        </border>
      </dxf>
    </rfmt>
    <rfmt sheetId="1" sqref="K111" start="0" length="0">
      <dxf>
        <numFmt numFmtId="167" formatCode="#,##0.000"/>
        <border outline="0">
          <right style="thin">
            <color indexed="64"/>
          </right>
          <top style="medium">
            <color indexed="64"/>
          </top>
          <bottom style="thin">
            <color indexed="64"/>
          </bottom>
        </border>
      </dxf>
    </rfmt>
    <rfmt sheetId="1" sqref="L111" start="0" length="0">
      <dxf>
        <numFmt numFmtId="167" formatCode="#,##0.000"/>
        <border outline="0">
          <right style="thin">
            <color indexed="64"/>
          </right>
          <top style="medium">
            <color indexed="64"/>
          </top>
          <bottom style="thin">
            <color indexed="64"/>
          </bottom>
        </border>
      </dxf>
    </rfmt>
    <rfmt sheetId="1" sqref="M111" start="0" length="0">
      <dxf>
        <numFmt numFmtId="167" formatCode="#,##0.000"/>
        <border outline="0">
          <right style="thin">
            <color indexed="64"/>
          </right>
          <top style="medium">
            <color indexed="64"/>
          </top>
          <bottom style="thin">
            <color indexed="64"/>
          </bottom>
        </border>
      </dxf>
    </rfmt>
    <rfmt sheetId="1" sqref="N111" start="0" length="0">
      <dxf>
        <numFmt numFmtId="167" formatCode="#,##0.000"/>
        <border outline="0">
          <right style="thin">
            <color indexed="64"/>
          </right>
          <top style="medium">
            <color indexed="64"/>
          </top>
          <bottom style="thin">
            <color indexed="64"/>
          </bottom>
        </border>
      </dxf>
    </rfmt>
    <rfmt sheetId="1" sqref="O111" start="0" length="0">
      <dxf>
        <numFmt numFmtId="167" formatCode="#,##0.000"/>
        <border outline="0">
          <right style="thin">
            <color indexed="64"/>
          </right>
          <top style="medium">
            <color indexed="64"/>
          </top>
          <bottom style="thin">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top style="medium">
            <color indexed="64"/>
          </top>
          <bottom style="thin">
            <color indexed="64"/>
          </bottom>
        </border>
      </ndxf>
    </rcc>
    <rcc rId="0" sId="1" dxf="1">
      <nc r="Q111">
        <f>P111+P112</f>
      </nc>
      <ndxf>
        <font>
          <sz val="10"/>
          <color auto="1"/>
          <name val="Arial CE"/>
          <charset val="238"/>
          <scheme val="none"/>
        </font>
        <numFmt numFmtId="167" formatCode="#,##0.000"/>
        <fill>
          <patternFill patternType="solid">
            <bgColor rgb="FFCCFFFF"/>
          </patternFill>
        </fill>
        <border outline="0">
          <left style="medium">
            <color indexed="64"/>
          </left>
          <right style="medium">
            <color indexed="64"/>
          </right>
          <top style="medium">
            <color indexed="64"/>
          </top>
          <bottom style="thin">
            <color indexed="64"/>
          </bottom>
        </border>
      </ndxf>
    </rcc>
    <rfmt sheetId="1" sqref="R111" start="0" length="0">
      <dxf>
        <font>
          <sz val="10"/>
          <color auto="1"/>
          <name val="Arial CE"/>
          <charset val="238"/>
          <scheme val="none"/>
        </font>
        <numFmt numFmtId="170" formatCode="#,##0.0000"/>
        <fill>
          <patternFill patternType="solid">
            <bgColor rgb="FFFFFF99"/>
          </patternFill>
        </fill>
        <border outline="0">
          <left style="thin">
            <color indexed="64"/>
          </left>
          <right style="thin">
            <color indexed="64"/>
          </right>
          <top style="thin">
            <color indexed="64"/>
          </top>
          <bottom style="thin">
            <color indexed="64"/>
          </bottom>
        </border>
      </dxf>
    </rfmt>
    <rcc rId="0" sId="1" dxf="1">
      <nc r="S111">
        <f>Q111-R111</f>
      </nc>
      <ndxf>
        <numFmt numFmtId="167" formatCode="#,##0.000"/>
        <fill>
          <patternFill patternType="solid">
            <bgColor rgb="FFCCFFFF"/>
          </patternFill>
        </fill>
        <border outline="0">
          <right style="medium">
            <color indexed="64"/>
          </right>
          <top style="medium">
            <color indexed="64"/>
          </top>
          <bottom style="thin">
            <color indexed="64"/>
          </bottom>
        </border>
      </ndxf>
    </rcc>
    <rcc rId="0" sId="1" dxf="1">
      <nc r="T111">
        <f>P111/(12*D111)*1000</f>
      </nc>
      <ndxf>
        <numFmt numFmtId="1" formatCode="0"/>
        <fill>
          <patternFill patternType="solid">
            <bgColor rgb="FFCCFFFF"/>
          </patternFill>
        </fill>
        <border outline="0">
          <right style="thin">
            <color indexed="64"/>
          </right>
          <top style="medium">
            <color indexed="64"/>
          </top>
          <bottom style="thin">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umFmtId="4">
      <nc r="X111">
        <v>0.02</v>
      </nc>
      <ndxf>
        <font>
          <sz val="9"/>
          <color theme="1"/>
        </font>
        <numFmt numFmtId="169" formatCode="0.0000"/>
        <fill>
          <patternFill patternType="solid">
            <bgColor theme="9" tint="0.59999389629810485"/>
          </patternFill>
        </fill>
        <border outline="0">
          <bottom style="thin">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thin">
            <color indexed="64"/>
          </bottom>
        </border>
      </dxf>
    </rfmt>
    <rcc rId="0" sId="1" dxf="1">
      <nc r="Z111">
        <f>T111*1.016</f>
      </nc>
      <ndxf>
        <numFmt numFmtId="1" formatCode="0"/>
        <fill>
          <patternFill patternType="solid">
            <bgColor rgb="FFCCFFFF"/>
          </patternFill>
        </fill>
        <border outline="0">
          <right style="thin">
            <color indexed="64"/>
          </right>
          <top style="thin">
            <color indexed="64"/>
          </top>
          <bottom style="thin">
            <color indexed="64"/>
          </bottom>
        </border>
      </ndxf>
    </rcc>
    <rcc rId="0" sId="1" dxf="1">
      <nc r="AA111">
        <f>T111-W111+X111*(F111+0.8*(G111+L111+M111))</f>
      </nc>
      <ndxf>
        <numFmt numFmtId="1" formatCode="0"/>
        <fill>
          <patternFill patternType="solid">
            <bgColor indexed="41"/>
          </patternFill>
        </fill>
        <border outline="0">
          <left style="thin">
            <color indexed="64"/>
          </left>
          <top style="thin">
            <color indexed="64"/>
          </top>
          <bottom style="thin">
            <color indexed="64"/>
          </bottom>
        </border>
      </ndxf>
    </rcc>
    <rcc rId="0" sId="1" dxf="1">
      <nc r="AB111">
        <f>Z111-AA111</f>
      </nc>
      <ndxf>
        <numFmt numFmtId="1" formatCode="0"/>
        <fill>
          <patternFill patternType="solid">
            <bgColor indexed="41"/>
          </patternFill>
        </fill>
        <border outline="0">
          <left style="thin">
            <color indexed="64"/>
          </left>
          <right style="medium">
            <color indexed="64"/>
          </right>
          <top style="thin">
            <color indexed="64"/>
          </top>
          <bottom style="thin">
            <color indexed="64"/>
          </bottom>
        </border>
      </ndxf>
    </rcc>
    <rcc rId="0" sId="1" dxf="1">
      <nc r="AC111">
        <f>(Y111*Z111+Y112*Z112)*0.012</f>
      </nc>
      <ndxf>
        <font>
          <sz val="10"/>
          <color auto="1"/>
          <name val="Arial CE"/>
          <charset val="238"/>
          <scheme val="none"/>
        </font>
        <numFmt numFmtId="168" formatCode="#,##0.0"/>
        <fill>
          <patternFill patternType="solid">
            <bgColor indexed="41"/>
          </patternFill>
        </fill>
        <border outline="0">
          <top style="thin">
            <color indexed="64"/>
          </top>
          <bottom style="thin">
            <color indexed="64"/>
          </bottom>
        </border>
      </ndxf>
    </rcc>
    <rfmt sheetId="1" sqref="AD111" start="0" length="0">
      <dxf>
        <font>
          <sz val="10"/>
          <color auto="1"/>
          <name val="Arial CE"/>
          <charset val="238"/>
          <scheme val="none"/>
        </font>
        <numFmt numFmtId="167" formatCode="#,##0.000"/>
        <fill>
          <patternFill patternType="solid">
            <bgColor rgb="FFFFFFCC"/>
          </patternFill>
        </fill>
        <alignment horizontal="center" vertical="top"/>
        <border outline="0">
          <left style="medium">
            <color indexed="64"/>
          </left>
          <right style="medium">
            <color indexed="64"/>
          </right>
          <top style="thin">
            <color indexed="64"/>
          </top>
          <bottom style="thin">
            <color indexed="64"/>
          </bottom>
        </border>
      </dxf>
    </rfmt>
    <rfmt sheetId="1" sqref="AE111" start="0" length="0">
      <dxf>
        <font>
          <sz val="10"/>
          <color auto="1"/>
          <name val="Arial CE"/>
          <charset val="238"/>
          <scheme val="none"/>
        </font>
        <numFmt numFmtId="167" formatCode="#,##0.000"/>
        <fill>
          <patternFill patternType="solid">
            <bgColor rgb="FFFFFFCC"/>
          </patternFill>
        </fill>
        <alignment horizontal="center" vertical="top"/>
        <border outline="0">
          <right style="thin">
            <color indexed="64"/>
          </right>
          <top style="thin">
            <color indexed="64"/>
          </top>
          <bottom style="thin">
            <color indexed="64"/>
          </bottom>
        </border>
      </dxf>
    </rfmt>
    <rcc rId="0" sId="1" dxf="1">
      <nc r="AF111">
        <f>AD111+AD112+AE111-AC111</f>
      </nc>
      <ndxf>
        <font>
          <sz val="10"/>
          <color auto="1"/>
          <name val="Arial CE"/>
          <charset val="238"/>
          <scheme val="none"/>
        </font>
        <numFmt numFmtId="170" formatCode="#,##0.0000"/>
        <fill>
          <patternFill patternType="solid">
            <bgColor indexed="41"/>
          </patternFill>
        </fill>
        <border outline="0">
          <right style="thin">
            <color indexed="64"/>
          </right>
          <top style="thin">
            <color indexed="64"/>
          </top>
          <bottom style="thin">
            <color indexed="64"/>
          </bottom>
        </border>
      </ndxf>
    </rcc>
    <rcc rId="0" sId="1" dxf="1">
      <nc r="AG111">
        <f>AF111/(12*(Y111+Y112))*1000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H111">
        <f>AG111/AB111</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thin">
            <color indexed="64"/>
          </bottom>
        </border>
      </ndxf>
    </rcc>
    <rcc rId="0" sId="1" dxf="1">
      <nc r="AJ111">
        <f>AD111+AD112+AE111-(AI111*Z111+AI112*Z112)*0.012</f>
      </nc>
      <ndxf>
        <font>
          <sz val="10"/>
          <color auto="1"/>
          <name val="Arial CE"/>
          <charset val="238"/>
          <scheme val="none"/>
        </font>
        <numFmt numFmtId="164" formatCode="0.0"/>
        <fill>
          <patternFill patternType="solid">
            <bgColor indexed="41"/>
          </patternFill>
        </fill>
        <border outline="0">
          <top style="thin">
            <color indexed="64"/>
          </top>
          <bottom style="thin">
            <color indexed="64"/>
          </bottom>
        </border>
      </ndxf>
    </rcc>
    <rcc rId="0" sId="1" dxf="1">
      <nc r="AK111">
        <f>AJ111/(12*(AI111+AI112))*1000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L111">
        <f>AK111/AB111</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fmt sheetId="1" sqref="AM111" start="0" length="0">
      <dxf>
        <font>
          <sz val="10"/>
          <color auto="1"/>
          <name val="Arial CE"/>
          <charset val="238"/>
          <scheme val="none"/>
        </font>
        <numFmt numFmtId="164" formatCode="0.0"/>
        <border outline="0">
          <left style="medium">
            <color indexed="64"/>
          </left>
          <right style="medium">
            <color indexed="64"/>
          </right>
          <top style="thin">
            <color indexed="64"/>
          </top>
          <bottom style="thin">
            <color indexed="64"/>
          </bottom>
        </border>
      </dxf>
    </rfmt>
    <rcc rId="0" sId="1" dxf="1">
      <nc r="AN111">
        <f>(AM111+AM112)/(12*(AI111+AI112))*1000</f>
      </nc>
      <ndxf>
        <font>
          <sz val="10"/>
          <color auto="1"/>
          <name val="Arial CE"/>
          <charset val="238"/>
          <scheme val="none"/>
        </font>
        <numFmt numFmtId="1" formatCode="0"/>
        <fill>
          <patternFill patternType="solid">
            <bgColor indexed="41"/>
          </patternFill>
        </fill>
        <border outline="0">
          <right style="thin">
            <color indexed="64"/>
          </right>
          <top style="thin">
            <color indexed="64"/>
          </top>
          <bottom style="thin">
            <color indexed="64"/>
          </bottom>
        </border>
      </ndxf>
    </rcc>
    <rcc rId="0" sId="1" dxf="1">
      <nc r="AO111">
        <f>(H111+I111+H112+I112)/(12*(D111+D112))*1000+AK111+AN111</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s="1" dxf="1">
      <nc r="AP111">
        <f>(AK111+AN111)/((H111+I111+H112+I112)*1000)*(D111+D112)*12</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s="1" dxf="1">
      <nc r="AQ111">
        <f>AO111/((H111+I111+H112+I112)*1000)*(D111+D112)*12</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thin">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medium">
            <color indexed="64"/>
          </top>
          <bottom style="thin">
            <color indexed="64"/>
          </bottom>
        </border>
      </ndxf>
    </rcc>
    <rfmt sheetId="1" sqref="AT111" start="0" length="0">
      <dxf>
        <numFmt numFmtId="1" formatCode="0"/>
        <border outline="0">
          <left style="thin">
            <color indexed="64"/>
          </left>
          <right style="thin">
            <color indexed="64"/>
          </right>
          <top style="medium">
            <color indexed="64"/>
          </top>
          <bottom style="thin">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top style="medium">
            <color indexed="64"/>
          </top>
          <bottom style="thin">
            <color indexed="64"/>
          </bottom>
        </border>
      </ndxf>
    </rcc>
    <rfmt sheetId="1" sqref="AV111" start="0" length="0">
      <dxf>
        <numFmt numFmtId="167" formatCode="#,##0.000"/>
        <border outline="0">
          <left style="medium">
            <color indexed="64"/>
          </left>
          <right style="thin">
            <color indexed="64"/>
          </right>
          <top style="medium">
            <color indexed="64"/>
          </top>
          <bottom style="thin">
            <color indexed="64"/>
          </bottom>
        </border>
      </dxf>
    </rfmt>
    <rfmt sheetId="1" sqref="AW111" start="0" length="0">
      <dxf>
        <numFmt numFmtId="167" formatCode="#,##0.000"/>
        <border outline="0">
          <left style="thin">
            <color indexed="64"/>
          </left>
          <right style="thin">
            <color indexed="64"/>
          </right>
          <top style="medium">
            <color indexed="64"/>
          </top>
          <bottom style="thin">
            <color indexed="64"/>
          </bottom>
        </border>
      </dxf>
    </rfmt>
    <rcc rId="0" sId="1" s="1" dxf="1">
      <nc r="AX111">
        <f>(AR111+AR112+AE111-AV111-AV112)/((AW111+AW112)*12)</f>
      </nc>
      <n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thin">
            <color indexed="64"/>
          </bottom>
        </border>
      </ndxf>
    </rcc>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medium">
            <color indexed="64"/>
          </top>
          <bottom style="thin">
            <color indexed="64"/>
          </bottom>
        </border>
      </dxf>
    </rfmt>
    <rfmt sheetId="1" sqref="BA111" start="0" length="0">
      <dxf>
        <font>
          <sz val="9"/>
        </font>
        <border outline="0">
          <left style="thin">
            <color indexed="64"/>
          </left>
          <right style="medium">
            <color indexed="64"/>
          </right>
          <top style="medium">
            <color indexed="64"/>
          </top>
          <bottom style="thin">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medium">
            <color indexed="64"/>
          </top>
          <bottom style="thin">
            <color indexed="64"/>
          </bottom>
        </border>
      </dxf>
    </rfmt>
    <rcc rId="0" sId="1" dxf="1">
      <nc r="BE111">
        <f>IF(AR111+AR112+AE111-AV111-AV112&lt;0,AR111+AR112+AE111-AV111-AV112,0)</f>
      </nc>
      <ndxf>
        <font>
          <b/>
          <sz val="9"/>
        </font>
        <numFmt numFmtId="168" formatCode="#,##0.0"/>
        <fill>
          <patternFill patternType="solid">
            <bgColor indexed="47"/>
          </patternFill>
        </fill>
        <border outline="0">
          <left style="thin">
            <color indexed="64"/>
          </left>
          <right style="thin">
            <color indexed="64"/>
          </right>
          <top style="thin">
            <color indexed="64"/>
          </top>
          <bottom style="thin">
            <color indexed="64"/>
          </bottom>
        </border>
      </ndxf>
    </rcc>
  </rrc>
  <rrc rId="7471"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thin">
            <color indexed="64"/>
          </top>
          <bottom style="medium">
            <color indexed="64"/>
          </bottom>
        </border>
      </dxf>
    </rfmt>
    <rfmt sheetId="1" sqref="B111" start="0" length="0">
      <dxf>
        <font>
          <sz val="9"/>
          <color theme="1"/>
          <name val="Times New Roman CE"/>
          <family val="1"/>
        </font>
        <alignment horizontal="left" vertical="top" wrapText="1"/>
        <border outline="0">
          <left style="thin">
            <color indexed="64"/>
          </left>
          <bottom style="medium">
            <color indexed="64"/>
          </bottom>
        </border>
      </dxf>
    </rfmt>
    <rcc rId="0" sId="1" dxf="1">
      <nc r="C111" t="inlineStr">
        <is>
          <t>NEPED</t>
        </is>
      </nc>
      <ndxf>
        <font>
          <sz val="9"/>
          <name val="Times New Roman CE"/>
          <family val="1"/>
        </font>
        <alignment horizontal="left" vertical="center" wrapText="1"/>
        <border outline="0">
          <left style="thin">
            <color indexed="64"/>
          </left>
          <top style="thin">
            <color indexed="64"/>
          </top>
          <bottom style="medium">
            <color indexed="64"/>
          </bottom>
        </border>
      </ndxf>
    </rcc>
    <rfmt sheetId="1" sqref="D111" start="0" length="0">
      <dxf>
        <numFmt numFmtId="167" formatCode="#,##0.000"/>
        <border outline="0">
          <left style="thin">
            <color indexed="64"/>
          </left>
          <right style="thin">
            <color indexed="64"/>
          </right>
          <top style="thin">
            <color indexed="64"/>
          </top>
          <bottom style="medium">
            <color indexed="64"/>
          </bottom>
        </border>
      </dxf>
    </rfmt>
    <rfmt sheetId="1" sqref="E111" start="0" length="0">
      <dxf>
        <numFmt numFmtId="167" formatCode="#,##0.000"/>
        <border outline="0">
          <right style="medium">
            <color auto="1"/>
          </right>
          <top style="thin">
            <color auto="1"/>
          </top>
          <bottom style="medium">
            <color auto="1"/>
          </bottom>
        </border>
      </dxf>
    </rfmt>
    <rfmt sheetId="1" sqref="F111" start="0" length="0">
      <dxf>
        <numFmt numFmtId="167" formatCode="#,##0.000"/>
        <border outline="0">
          <right style="thin">
            <color indexed="64"/>
          </right>
          <top style="thin">
            <color indexed="64"/>
          </top>
          <bottom style="medium">
            <color indexed="64"/>
          </bottom>
        </border>
      </dxf>
    </rfmt>
    <rfmt sheetId="1" sqref="G111" start="0" length="0">
      <dxf>
        <numFmt numFmtId="167" formatCode="#,##0.000"/>
        <border outline="0">
          <right style="thin">
            <color indexed="64"/>
          </right>
          <top style="thin">
            <color indexed="64"/>
          </top>
          <bottom style="medium">
            <color indexed="64"/>
          </bottom>
        </border>
      </dxf>
    </rfmt>
    <rfmt sheetId="1" sqref="H111" start="0" length="0">
      <dxf>
        <numFmt numFmtId="167" formatCode="#,##0.000"/>
        <border outline="0">
          <right style="thin">
            <color indexed="64"/>
          </right>
          <top style="thin">
            <color indexed="64"/>
          </top>
          <bottom style="medium">
            <color indexed="64"/>
          </bottom>
        </border>
      </dxf>
    </rfmt>
    <rfmt sheetId="1" sqref="I111" start="0" length="0">
      <dxf>
        <numFmt numFmtId="167" formatCode="#,##0.000"/>
        <border outline="0">
          <right style="thin">
            <color indexed="64"/>
          </right>
          <top style="thin">
            <color indexed="64"/>
          </top>
          <bottom style="medium">
            <color indexed="64"/>
          </bottom>
        </border>
      </dxf>
    </rfmt>
    <rfmt sheetId="1" sqref="J111" start="0" length="0">
      <dxf>
        <numFmt numFmtId="167" formatCode="#,##0.000"/>
        <border outline="0">
          <right style="thin">
            <color indexed="64"/>
          </right>
          <top style="thin">
            <color indexed="64"/>
          </top>
          <bottom style="medium">
            <color indexed="64"/>
          </bottom>
        </border>
      </dxf>
    </rfmt>
    <rfmt sheetId="1" sqref="K111" start="0" length="0">
      <dxf>
        <numFmt numFmtId="167" formatCode="#,##0.000"/>
        <border outline="0">
          <right style="thin">
            <color indexed="64"/>
          </right>
          <top style="thin">
            <color indexed="64"/>
          </top>
          <bottom style="medium">
            <color indexed="64"/>
          </bottom>
        </border>
      </dxf>
    </rfmt>
    <rfmt sheetId="1" sqref="L111" start="0" length="0">
      <dxf>
        <numFmt numFmtId="167" formatCode="#,##0.000"/>
        <border outline="0">
          <right style="thin">
            <color indexed="64"/>
          </right>
          <top style="thin">
            <color indexed="64"/>
          </top>
          <bottom style="medium">
            <color indexed="64"/>
          </bottom>
        </border>
      </dxf>
    </rfmt>
    <rfmt sheetId="1" sqref="M111" start="0" length="0">
      <dxf>
        <numFmt numFmtId="167" formatCode="#,##0.000"/>
        <border outline="0">
          <right style="thin">
            <color indexed="64"/>
          </right>
          <top style="thin">
            <color indexed="64"/>
          </top>
          <bottom style="medium">
            <color indexed="64"/>
          </bottom>
        </border>
      </dxf>
    </rfmt>
    <rfmt sheetId="1" sqref="N111" start="0" length="0">
      <dxf>
        <numFmt numFmtId="167" formatCode="#,##0.000"/>
        <border outline="0">
          <right style="thin">
            <color indexed="64"/>
          </right>
          <top style="thin">
            <color indexed="64"/>
          </top>
          <bottom style="medium">
            <color indexed="64"/>
          </bottom>
        </border>
      </dxf>
    </rfmt>
    <rfmt sheetId="1" sqref="O111" start="0" length="0">
      <dxf>
        <numFmt numFmtId="167" formatCode="#,##0.000"/>
        <border outline="0">
          <right style="thin">
            <color indexed="64"/>
          </right>
          <top style="thin">
            <color indexed="64"/>
          </top>
          <bottom style="medium">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top style="thin">
            <color indexed="64"/>
          </top>
          <bottom style="medium">
            <color indexed="64"/>
          </bottom>
        </border>
      </ndxf>
    </rcc>
    <rcc rId="0" sId="1" dxf="1">
      <nc r="Q111" t="inlineStr">
        <is>
          <t>x</t>
        </is>
      </nc>
      <ndxf>
        <font>
          <sz val="8"/>
        </font>
        <numFmt numFmtId="1" formatCode="0"/>
        <alignment horizontal="center" vertical="top"/>
        <border outline="0">
          <left style="medium">
            <color indexed="64"/>
          </left>
          <right style="medium">
            <color indexed="64"/>
          </right>
          <top style="thin">
            <color indexed="64"/>
          </top>
          <bottom style="medium">
            <color indexed="64"/>
          </bottom>
        </border>
      </ndxf>
    </rcc>
    <rcc rId="0" sId="1" dxf="1">
      <nc r="R111" t="inlineStr">
        <is>
          <t>x</t>
        </is>
      </nc>
      <ndxf>
        <font>
          <sz val="8"/>
        </font>
        <numFmt numFmtId="1" formatCode="0"/>
        <alignment horizontal="center" vertical="top"/>
        <border outline="0">
          <right style="thin">
            <color indexed="64"/>
          </right>
          <top style="thin">
            <color indexed="64"/>
          </top>
          <bottom style="medium">
            <color indexed="64"/>
          </bottom>
        </border>
      </ndxf>
    </rcc>
    <rcc rId="0" sId="1" dxf="1">
      <nc r="S111" t="inlineStr">
        <is>
          <t>x</t>
        </is>
      </nc>
      <ndxf>
        <font>
          <sz val="8"/>
        </font>
        <numFmt numFmtId="1" formatCode="0"/>
        <alignment horizontal="center" vertical="top"/>
        <border outline="0">
          <left style="thin">
            <color indexed="64"/>
          </left>
          <right style="medium">
            <color indexed="64"/>
          </right>
          <top style="thin">
            <color indexed="64"/>
          </top>
          <bottom style="medium">
            <color indexed="64"/>
          </bottom>
        </border>
      </ndxf>
    </rcc>
    <rcc rId="0" sId="1" dxf="1">
      <nc r="T111">
        <f>P111/(12*D111)*1000</f>
      </nc>
      <ndxf>
        <numFmt numFmtId="1" formatCode="0"/>
        <fill>
          <patternFill patternType="solid">
            <bgColor rgb="FFCCFFFF"/>
          </patternFill>
        </fill>
        <border outline="0">
          <right style="thin">
            <color indexed="64"/>
          </right>
          <top style="thin">
            <color indexed="64"/>
          </top>
          <bottom style="medium">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umFmtId="4">
      <nc r="X111">
        <v>0</v>
      </nc>
      <ndxf>
        <font>
          <sz val="9"/>
          <color theme="1"/>
        </font>
        <numFmt numFmtId="169" formatCode="0.0000"/>
        <fill>
          <patternFill patternType="solid">
            <bgColor theme="9" tint="0.59999389629810485"/>
          </patternFill>
        </fill>
        <border outline="0">
          <top style="thin">
            <color indexed="64"/>
          </top>
          <bottom style="medium">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medium">
            <color indexed="64"/>
          </bottom>
        </border>
      </dxf>
    </rfmt>
    <rcc rId="0" sId="1" dxf="1">
      <nc r="Z111">
        <f>T111*1</f>
      </nc>
      <ndxf>
        <numFmt numFmtId="1" formatCode="0"/>
        <fill>
          <patternFill patternType="solid">
            <bgColor rgb="FFCCFFFF"/>
          </patternFill>
        </fill>
        <alignment horizontal="center" vertical="top"/>
        <border outline="0">
          <left style="medium">
            <color indexed="64"/>
          </left>
          <top style="thin">
            <color indexed="64"/>
          </top>
          <bottom style="medium">
            <color indexed="64"/>
          </bottom>
        </border>
      </ndxf>
    </rcc>
    <rcc rId="0" sId="1" dxf="1">
      <nc r="AA111">
        <f>T111-W111+X111*(F111+0.8*(G111+L111+M111))</f>
      </nc>
      <ndxf>
        <numFmt numFmtId="1" formatCode="0"/>
        <fill>
          <patternFill patternType="solid">
            <bgColor rgb="FFCCFFFF"/>
          </patternFill>
        </fill>
        <alignment horizontal="center" vertical="top"/>
        <border outline="0">
          <left style="thin">
            <color indexed="64"/>
          </left>
          <top style="thin">
            <color indexed="64"/>
          </top>
          <bottom style="medium">
            <color indexed="64"/>
          </bottom>
        </border>
      </ndxf>
    </rcc>
    <rcc rId="0" sId="1" dxf="1">
      <nc r="AB111">
        <f>Z111-AA111</f>
      </nc>
      <ndxf>
        <numFmt numFmtId="1" formatCode="0"/>
        <fill>
          <patternFill patternType="solid">
            <bgColor rgb="FFCCFFFF"/>
          </patternFill>
        </fill>
        <alignment horizontal="center" vertical="top"/>
        <border outline="0">
          <left style="thin">
            <color indexed="64"/>
          </left>
          <right style="medium">
            <color indexed="64"/>
          </right>
          <top style="thin">
            <color indexed="64"/>
          </top>
          <bottom style="medium">
            <color indexed="64"/>
          </bottom>
        </border>
      </ndxf>
    </rcc>
    <rcc rId="0" sId="1" dxf="1">
      <nc r="AC111" t="inlineStr">
        <is>
          <t>x</t>
        </is>
      </nc>
      <ndxf>
        <font>
          <sz val="8"/>
        </font>
        <numFmt numFmtId="168" formatCode="#,##0.0"/>
        <alignment horizontal="center" vertical="top"/>
        <border outline="0">
          <top style="thin">
            <color indexed="64"/>
          </top>
          <bottom style="medium">
            <color indexed="64"/>
          </bottom>
        </border>
      </ndxf>
    </rcc>
    <rfmt sheetId="1" sqref="AD111" start="0" length="0">
      <dxf>
        <font>
          <sz val="10"/>
          <color auto="1"/>
          <name val="Arial CE"/>
          <charset val="238"/>
          <scheme val="none"/>
        </font>
        <numFmt numFmtId="167" formatCode="#,##0.000"/>
        <alignment horizontal="center" vertical="top"/>
        <border outline="0">
          <left style="medium">
            <color indexed="64"/>
          </left>
          <right style="medium">
            <color indexed="64"/>
          </right>
          <top style="thin">
            <color indexed="64"/>
          </top>
          <bottom style="medium">
            <color indexed="64"/>
          </bottom>
        </border>
      </dxf>
    </rfmt>
    <rfmt sheetId="1" sqref="AE111" start="0" length="0">
      <dxf>
        <font>
          <sz val="10"/>
          <color auto="1"/>
          <name val="Arial CE"/>
          <charset val="238"/>
          <scheme val="none"/>
        </font>
        <numFmt numFmtId="167" formatCode="#,##0.000"/>
        <alignment horizontal="center" vertical="top"/>
        <border outline="0">
          <right style="thin">
            <color indexed="64"/>
          </right>
          <top style="thin">
            <color indexed="64"/>
          </top>
          <bottom style="medium">
            <color indexed="64"/>
          </bottom>
        </border>
      </dxf>
    </rfmt>
    <rcc rId="0" sId="1" dxf="1">
      <nc r="AF111" t="inlineStr">
        <is>
          <t>x</t>
        </is>
      </nc>
      <ndxf>
        <font>
          <sz val="8"/>
        </font>
        <numFmt numFmtId="170" formatCode="#,##0.0000"/>
        <alignment horizontal="center" vertical="top"/>
        <border outline="0">
          <right style="thin">
            <color indexed="64"/>
          </right>
          <top style="thin">
            <color indexed="64"/>
          </top>
          <bottom style="medium">
            <color indexed="64"/>
          </bottom>
        </border>
      </ndxf>
    </rcc>
    <rcc rId="0" sId="1" dxf="1">
      <nc r="AG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H111" t="inlineStr">
        <is>
          <t>x</t>
        </is>
      </nc>
      <ndxf>
        <font>
          <sz val="8"/>
        </font>
        <numFmt numFmtId="166" formatCode="0.0%"/>
        <alignment horizontal="center" vertical="top"/>
        <border outline="0">
          <left style="thin">
            <color indexed="64"/>
          </left>
          <right style="thin">
            <color indexed="64"/>
          </right>
          <top style="thin">
            <color indexed="64"/>
          </top>
          <bottom style="medium">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medium">
            <color indexed="64"/>
          </bottom>
        </border>
      </ndxf>
    </rcc>
    <rcc rId="0" sId="1" dxf="1">
      <nc r="AJ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K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L111" t="inlineStr">
        <is>
          <t>x</t>
        </is>
      </nc>
      <ndxf>
        <font>
          <sz val="8"/>
        </font>
        <numFmt numFmtId="166" formatCode="0.0%"/>
        <alignment horizontal="center" vertical="top"/>
        <border outline="0">
          <left style="thin">
            <color indexed="64"/>
          </left>
          <top style="thin">
            <color indexed="64"/>
          </top>
          <bottom style="medium">
            <color indexed="64"/>
          </bottom>
        </border>
      </ndxf>
    </rcc>
    <rfmt sheetId="1" sqref="AM111" start="0" length="0">
      <dxf>
        <font>
          <sz val="8"/>
        </font>
        <numFmt numFmtId="164" formatCode="0.0"/>
        <alignment horizontal="center" vertical="top"/>
        <border outline="0">
          <left style="medium">
            <color indexed="64"/>
          </left>
          <right style="medium">
            <color indexed="64"/>
          </right>
          <top style="thin">
            <color indexed="64"/>
          </top>
          <bottom style="medium">
            <color indexed="64"/>
          </bottom>
        </border>
      </dxf>
    </rfmt>
    <rcc rId="0" sId="1" dxf="1">
      <nc r="AN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O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P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Q111" t="inlineStr">
        <is>
          <t>x</t>
        </is>
      </nc>
      <ndxf>
        <font>
          <sz val="8"/>
        </font>
        <numFmt numFmtId="164" formatCode="0.0"/>
        <alignment horizontal="center" vertical="top"/>
        <border outline="0">
          <top style="thin">
            <color indexed="64"/>
          </top>
          <bottom style="medium">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medium">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thin">
            <color indexed="64"/>
          </top>
          <bottom style="medium">
            <color indexed="64"/>
          </bottom>
        </border>
      </ndxf>
    </rcc>
    <rfmt sheetId="1" sqref="AT111" start="0" length="0">
      <dxf>
        <numFmt numFmtId="1" formatCode="0"/>
        <border outline="0">
          <left style="thin">
            <color indexed="64"/>
          </left>
          <right style="thin">
            <color indexed="64"/>
          </right>
          <top style="thin">
            <color indexed="64"/>
          </top>
          <bottom style="medium">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top style="thin">
            <color indexed="64"/>
          </top>
          <bottom style="medium">
            <color indexed="64"/>
          </bottom>
        </border>
      </ndxf>
    </rcc>
    <rfmt sheetId="1" sqref="AV111" start="0" length="0">
      <dxf>
        <numFmt numFmtId="167" formatCode="#,##0.000"/>
        <border outline="0">
          <left style="medium">
            <color indexed="64"/>
          </left>
          <right style="thin">
            <color indexed="64"/>
          </right>
          <top style="thin">
            <color indexed="64"/>
          </top>
          <bottom style="medium">
            <color indexed="64"/>
          </bottom>
        </border>
      </dxf>
    </rfmt>
    <rfmt sheetId="1" sqref="AW111" start="0" length="0">
      <dxf>
        <numFmt numFmtId="167" formatCode="#,##0.000"/>
        <border outline="0">
          <left style="thin">
            <color indexed="64"/>
          </left>
          <right style="thin">
            <color indexed="64"/>
          </right>
          <top style="thin">
            <color indexed="64"/>
          </top>
          <bottom style="medium">
            <color indexed="64"/>
          </bottom>
        </border>
      </dxf>
    </rfmt>
    <rfmt sheetId="1" s="1" sqref="AX111" start="0" length="0">
      <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medium">
            <color indexed="64"/>
          </bottom>
        </border>
      </dxf>
    </rfmt>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thin">
            <color indexed="64"/>
          </top>
          <bottom style="medium">
            <color indexed="64"/>
          </bottom>
        </border>
      </dxf>
    </rfmt>
    <rfmt sheetId="1" sqref="BA111" start="0" length="0">
      <dxf>
        <font>
          <sz val="9"/>
        </font>
        <border outline="0">
          <left style="thin">
            <color indexed="64"/>
          </left>
          <right style="medium">
            <color indexed="64"/>
          </right>
          <top style="thin">
            <color indexed="64"/>
          </top>
          <bottom style="medium">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thin">
            <color indexed="64"/>
          </top>
          <bottom style="medium">
            <color indexed="64"/>
          </bottom>
        </border>
      </dxf>
    </rfmt>
    <rfmt sheetId="1" sqref="BE111" start="0" length="0">
      <dxf>
        <font>
          <b/>
          <sz val="9"/>
        </font>
        <numFmt numFmtId="168" formatCode="#,##0.0"/>
        <fill>
          <patternFill patternType="solid">
            <bgColor indexed="47"/>
          </patternFill>
        </fill>
        <border outline="0">
          <left style="thin">
            <color indexed="64"/>
          </left>
          <right style="thin">
            <color indexed="64"/>
          </right>
          <top style="thin">
            <color indexed="64"/>
          </top>
          <bottom style="medium">
            <color indexed="64"/>
          </bottom>
        </border>
      </dxf>
    </rfmt>
  </rrc>
  <rrc rId="7472"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bottom style="thin">
            <color indexed="64"/>
          </bottom>
        </border>
      </dxf>
    </rfmt>
    <rfmt sheetId="1" sqref="B111" start="0" length="0">
      <dxf>
        <font>
          <sz val="9"/>
          <color theme="1"/>
          <name val="Times New Roman CE"/>
          <family val="1"/>
        </font>
        <alignment horizontal="left" vertical="top" wrapText="1"/>
        <border outline="0">
          <left style="thin">
            <color indexed="64"/>
          </left>
        </border>
      </dxf>
    </rfmt>
    <rcc rId="0" sId="1" dxf="1">
      <nc r="C111" t="inlineStr">
        <is>
          <t>PED</t>
        </is>
      </nc>
      <ndxf>
        <font>
          <sz val="9"/>
          <name val="Times New Roman CE"/>
          <family val="1"/>
        </font>
        <alignment horizontal="left" vertical="center" wrapText="1"/>
        <border outline="0">
          <left style="thin">
            <color indexed="64"/>
          </left>
          <bottom style="thin">
            <color indexed="64"/>
          </bottom>
        </border>
      </ndxf>
    </rcc>
    <rfmt sheetId="1" sqref="D111" start="0" length="0">
      <dxf>
        <numFmt numFmtId="167" formatCode="#,##0.000"/>
        <border outline="0">
          <left style="thin">
            <color indexed="64"/>
          </left>
          <right style="thin">
            <color indexed="64"/>
          </right>
          <bottom style="thin">
            <color indexed="64"/>
          </bottom>
        </border>
      </dxf>
    </rfmt>
    <rfmt sheetId="1" sqref="E111" start="0" length="0">
      <dxf>
        <numFmt numFmtId="167" formatCode="#,##0.000"/>
        <border outline="0">
          <right style="medium">
            <color indexed="64"/>
          </right>
          <bottom style="thin">
            <color indexed="64"/>
          </bottom>
        </border>
      </dxf>
    </rfmt>
    <rfmt sheetId="1" sqref="F111" start="0" length="0">
      <dxf>
        <numFmt numFmtId="167" formatCode="#,##0.000"/>
        <border outline="0">
          <right style="thin">
            <color indexed="64"/>
          </right>
          <bottom style="thin">
            <color indexed="64"/>
          </bottom>
        </border>
      </dxf>
    </rfmt>
    <rfmt sheetId="1" sqref="G111" start="0" length="0">
      <dxf>
        <numFmt numFmtId="167" formatCode="#,##0.000"/>
        <border outline="0">
          <right style="thin">
            <color indexed="64"/>
          </right>
          <bottom style="thin">
            <color indexed="64"/>
          </bottom>
        </border>
      </dxf>
    </rfmt>
    <rfmt sheetId="1" sqref="H111" start="0" length="0">
      <dxf>
        <numFmt numFmtId="167" formatCode="#,##0.000"/>
        <border outline="0">
          <right style="thin">
            <color indexed="64"/>
          </right>
          <bottom style="thin">
            <color indexed="64"/>
          </bottom>
        </border>
      </dxf>
    </rfmt>
    <rfmt sheetId="1" sqref="I111" start="0" length="0">
      <dxf>
        <numFmt numFmtId="167" formatCode="#,##0.000"/>
        <border outline="0">
          <right style="thin">
            <color indexed="64"/>
          </right>
          <bottom style="thin">
            <color indexed="64"/>
          </bottom>
        </border>
      </dxf>
    </rfmt>
    <rfmt sheetId="1" sqref="J111" start="0" length="0">
      <dxf>
        <numFmt numFmtId="167" formatCode="#,##0.000"/>
        <border outline="0">
          <right style="thin">
            <color indexed="64"/>
          </right>
          <bottom style="thin">
            <color indexed="64"/>
          </bottom>
        </border>
      </dxf>
    </rfmt>
    <rfmt sheetId="1" sqref="K111" start="0" length="0">
      <dxf>
        <numFmt numFmtId="167" formatCode="#,##0.000"/>
        <border outline="0">
          <right style="thin">
            <color indexed="64"/>
          </right>
          <bottom style="thin">
            <color indexed="64"/>
          </bottom>
        </border>
      </dxf>
    </rfmt>
    <rfmt sheetId="1" sqref="L111" start="0" length="0">
      <dxf>
        <numFmt numFmtId="167" formatCode="#,##0.000"/>
        <border outline="0">
          <right style="thin">
            <color indexed="64"/>
          </right>
          <bottom style="thin">
            <color indexed="64"/>
          </bottom>
        </border>
      </dxf>
    </rfmt>
    <rfmt sheetId="1" sqref="M111" start="0" length="0">
      <dxf>
        <numFmt numFmtId="167" formatCode="#,##0.000"/>
        <border outline="0">
          <right style="thin">
            <color indexed="64"/>
          </right>
          <bottom style="thin">
            <color indexed="64"/>
          </bottom>
        </border>
      </dxf>
    </rfmt>
    <rfmt sheetId="1" sqref="N111" start="0" length="0">
      <dxf>
        <numFmt numFmtId="167" formatCode="#,##0.000"/>
        <border outline="0">
          <right style="thin">
            <color indexed="64"/>
          </right>
          <bottom style="thin">
            <color indexed="64"/>
          </bottom>
        </border>
      </dxf>
    </rfmt>
    <rfmt sheetId="1" sqref="O111" start="0" length="0">
      <dxf>
        <numFmt numFmtId="167" formatCode="#,##0.000"/>
        <border outline="0">
          <right style="thin">
            <color indexed="64"/>
          </right>
          <bottom style="thin">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bottom style="thin">
            <color indexed="64"/>
          </bottom>
        </border>
      </ndxf>
    </rcc>
    <rcc rId="0" sId="1" dxf="1">
      <nc r="Q111">
        <f>P111+P112</f>
      </nc>
      <ndxf>
        <font>
          <sz val="10"/>
          <color auto="1"/>
          <name val="Arial CE"/>
          <charset val="238"/>
          <scheme val="none"/>
        </font>
        <numFmt numFmtId="167" formatCode="#,##0.000"/>
        <fill>
          <patternFill patternType="solid">
            <bgColor rgb="FFCCFFFF"/>
          </patternFill>
        </fill>
        <border outline="0">
          <left style="medium">
            <color indexed="64"/>
          </left>
          <right style="medium">
            <color indexed="64"/>
          </right>
          <top style="thin">
            <color indexed="64"/>
          </top>
          <bottom style="thin">
            <color indexed="64"/>
          </bottom>
        </border>
      </ndxf>
    </rcc>
    <rfmt sheetId="1" sqref="R111" start="0" length="0">
      <dxf>
        <font>
          <sz val="10"/>
          <color auto="1"/>
          <name val="Arial CE"/>
          <charset val="238"/>
          <scheme val="none"/>
        </font>
        <numFmt numFmtId="170" formatCode="#,##0.0000"/>
        <fill>
          <patternFill patternType="solid">
            <bgColor rgb="FFFFFF99"/>
          </patternFill>
        </fill>
        <border outline="0">
          <left style="thin">
            <color indexed="64"/>
          </left>
          <right style="thin">
            <color indexed="64"/>
          </right>
          <top style="thin">
            <color indexed="64"/>
          </top>
          <bottom style="thin">
            <color indexed="64"/>
          </bottom>
        </border>
      </dxf>
    </rfmt>
    <rcc rId="0" sId="1" dxf="1">
      <nc r="S111">
        <f>Q111-R111</f>
      </nc>
      <ndxf>
        <numFmt numFmtId="167" formatCode="#,##0.000"/>
        <fill>
          <patternFill patternType="solid">
            <bgColor rgb="FFCCFFFF"/>
          </patternFill>
        </fill>
        <border outline="0">
          <right style="medium">
            <color indexed="64"/>
          </right>
          <top style="medium">
            <color indexed="64"/>
          </top>
          <bottom style="thin">
            <color indexed="64"/>
          </bottom>
        </border>
      </ndxf>
    </rcc>
    <rcc rId="0" sId="1" dxf="1">
      <nc r="T111">
        <f>P111/(12*D111)*1000</f>
      </nc>
      <ndxf>
        <numFmt numFmtId="1" formatCode="0"/>
        <fill>
          <patternFill patternType="solid">
            <bgColor rgb="FFCCFFFF"/>
          </patternFill>
        </fill>
        <border outline="0">
          <right style="thin">
            <color indexed="64"/>
          </right>
          <bottom style="thin">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bottom style="thin">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bottom style="thin">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bottom style="thin">
            <color indexed="64"/>
          </bottom>
        </border>
      </ndxf>
    </rcc>
    <rcc rId="0" sId="1" dxf="1" numFmtId="4">
      <nc r="X111">
        <v>0.02</v>
      </nc>
      <ndxf>
        <font>
          <sz val="9"/>
          <color theme="1"/>
        </font>
        <numFmt numFmtId="169" formatCode="0.0000"/>
        <fill>
          <patternFill patternType="solid">
            <bgColor theme="9" tint="0.59999389629810485"/>
          </patternFill>
        </fill>
        <border outline="0">
          <bottom style="thin">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thin">
            <color indexed="64"/>
          </bottom>
        </border>
      </dxf>
    </rfmt>
    <rcc rId="0" sId="1" dxf="1">
      <nc r="Z111">
        <f>T111*1.016</f>
      </nc>
      <ndxf>
        <numFmt numFmtId="1" formatCode="0"/>
        <fill>
          <patternFill patternType="solid">
            <bgColor rgb="FFCCFFFF"/>
          </patternFill>
        </fill>
        <border outline="0">
          <right style="thin">
            <color indexed="64"/>
          </right>
          <top style="thin">
            <color indexed="64"/>
          </top>
          <bottom style="thin">
            <color indexed="64"/>
          </bottom>
        </border>
      </ndxf>
    </rcc>
    <rcc rId="0" sId="1" dxf="1">
      <nc r="AA111">
        <f>T111-W111+X111*(F111+0.8*(G111+L111+M111))</f>
      </nc>
      <ndxf>
        <numFmt numFmtId="1" formatCode="0"/>
        <fill>
          <patternFill patternType="solid">
            <bgColor indexed="41"/>
          </patternFill>
        </fill>
        <border outline="0">
          <left style="thin">
            <color indexed="64"/>
          </left>
          <top style="thin">
            <color indexed="64"/>
          </top>
          <bottom style="thin">
            <color indexed="64"/>
          </bottom>
        </border>
      </ndxf>
    </rcc>
    <rcc rId="0" sId="1" dxf="1">
      <nc r="AB111">
        <f>Z111-AA111</f>
      </nc>
      <ndxf>
        <numFmt numFmtId="1" formatCode="0"/>
        <fill>
          <patternFill patternType="solid">
            <bgColor indexed="41"/>
          </patternFill>
        </fill>
        <border outline="0">
          <left style="thin">
            <color indexed="64"/>
          </left>
          <right style="medium">
            <color indexed="64"/>
          </right>
          <top style="thin">
            <color indexed="64"/>
          </top>
          <bottom style="thin">
            <color indexed="64"/>
          </bottom>
        </border>
      </ndxf>
    </rcc>
    <rcc rId="0" sId="1" dxf="1">
      <nc r="AC111">
        <f>(Y111*Z111+Y112*Z112)*0.012</f>
      </nc>
      <ndxf>
        <font>
          <sz val="10"/>
          <color auto="1"/>
          <name val="Arial CE"/>
          <charset val="238"/>
          <scheme val="none"/>
        </font>
        <numFmt numFmtId="168" formatCode="#,##0.0"/>
        <fill>
          <patternFill patternType="solid">
            <bgColor indexed="41"/>
          </patternFill>
        </fill>
        <border outline="0">
          <top style="thin">
            <color indexed="64"/>
          </top>
          <bottom style="thin">
            <color indexed="64"/>
          </bottom>
        </border>
      </ndxf>
    </rcc>
    <rfmt sheetId="1" sqref="AD111" start="0" length="0">
      <dxf>
        <font>
          <sz val="10"/>
          <color auto="1"/>
          <name val="Arial CE"/>
          <charset val="238"/>
          <scheme val="none"/>
        </font>
        <numFmt numFmtId="167" formatCode="#,##0.000"/>
        <fill>
          <patternFill patternType="solid">
            <bgColor rgb="FFFFFFCC"/>
          </patternFill>
        </fill>
        <alignment horizontal="center" vertical="top"/>
        <border outline="0">
          <left style="medium">
            <color indexed="64"/>
          </left>
          <right style="medium">
            <color indexed="64"/>
          </right>
          <top style="thin">
            <color indexed="64"/>
          </top>
          <bottom style="thin">
            <color indexed="64"/>
          </bottom>
        </border>
      </dxf>
    </rfmt>
    <rfmt sheetId="1" sqref="AE111" start="0" length="0">
      <dxf>
        <font>
          <sz val="11"/>
          <color theme="1"/>
          <name val="Arial"/>
          <family val="2"/>
        </font>
        <numFmt numFmtId="167" formatCode="#,##0.000"/>
        <fill>
          <patternFill patternType="solid">
            <bgColor rgb="FFFFFFCC"/>
          </patternFill>
        </fill>
        <alignment horizontal="center" vertical="center"/>
        <border outline="0">
          <left style="medium">
            <color indexed="64"/>
          </left>
          <right style="thin">
            <color indexed="64"/>
          </right>
          <top style="thin">
            <color indexed="64"/>
          </top>
          <bottom style="thin">
            <color indexed="64"/>
          </bottom>
        </border>
      </dxf>
    </rfmt>
    <rcc rId="0" sId="1" dxf="1">
      <nc r="AF111">
        <f>AD111+AD112+AE111-AC111</f>
      </nc>
      <ndxf>
        <font>
          <sz val="10"/>
          <color auto="1"/>
          <name val="Arial CE"/>
          <charset val="238"/>
          <scheme val="none"/>
        </font>
        <numFmt numFmtId="170" formatCode="#,##0.0000"/>
        <fill>
          <patternFill patternType="solid">
            <bgColor indexed="41"/>
          </patternFill>
        </fill>
        <border outline="0">
          <right style="thin">
            <color indexed="64"/>
          </right>
          <top style="thin">
            <color indexed="64"/>
          </top>
          <bottom style="thin">
            <color indexed="64"/>
          </bottom>
        </border>
      </ndxf>
    </rcc>
    <rcc rId="0" sId="1" dxf="1">
      <nc r="AG111">
        <f>AF111/(12*(Y111+Y112))*1000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H111">
        <f>AG111/AB111</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thin">
            <color indexed="64"/>
          </bottom>
        </border>
      </ndxf>
    </rcc>
    <rcc rId="0" sId="1" dxf="1">
      <nc r="AJ111">
        <f>AD111+AD112+AE111-(AI111*Z111+AI112*Z112)*0.012</f>
      </nc>
      <ndxf>
        <font>
          <sz val="10"/>
          <color auto="1"/>
          <name val="Arial CE"/>
          <charset val="238"/>
          <scheme val="none"/>
        </font>
        <numFmt numFmtId="164" formatCode="0.0"/>
        <fill>
          <patternFill patternType="solid">
            <bgColor indexed="41"/>
          </patternFill>
        </fill>
        <border outline="0">
          <top style="thin">
            <color indexed="64"/>
          </top>
          <bottom style="thin">
            <color indexed="64"/>
          </bottom>
        </border>
      </ndxf>
    </rcc>
    <rcc rId="0" sId="1" dxf="1">
      <nc r="AK111">
        <f>AJ111/(12*(AI111+AI112))*1000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L111">
        <f>AK111/AB111</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fmt sheetId="1" sqref="AM111" start="0" length="0">
      <dxf>
        <font>
          <sz val="10"/>
          <color auto="1"/>
          <name val="Arial CE"/>
          <charset val="238"/>
          <scheme val="none"/>
        </font>
        <numFmt numFmtId="164" formatCode="0.0"/>
        <border outline="0">
          <left style="medium">
            <color indexed="64"/>
          </left>
          <right style="medium">
            <color indexed="64"/>
          </right>
          <top style="thin">
            <color indexed="64"/>
          </top>
          <bottom style="thin">
            <color indexed="64"/>
          </bottom>
        </border>
      </dxf>
    </rfmt>
    <rcc rId="0" sId="1" dxf="1">
      <nc r="AN111">
        <f>(AM111+AM112)/(12*(AI111+AI112))*1000</f>
      </nc>
      <ndxf>
        <font>
          <sz val="10"/>
          <color auto="1"/>
          <name val="Arial CE"/>
          <charset val="238"/>
          <scheme val="none"/>
        </font>
        <numFmt numFmtId="1" formatCode="0"/>
        <fill>
          <patternFill patternType="solid">
            <bgColor indexed="41"/>
          </patternFill>
        </fill>
        <border outline="0">
          <right style="thin">
            <color indexed="64"/>
          </right>
          <top style="thin">
            <color indexed="64"/>
          </top>
          <bottom style="thin">
            <color indexed="64"/>
          </bottom>
        </border>
      </ndxf>
    </rcc>
    <rcc rId="0" sId="1" dxf="1">
      <nc r="AO111">
        <f>(H111+I111+H112+I112)/(12*(D111+D112))*1000+AK111+AN111</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s="1" dxf="1">
      <nc r="AP111">
        <f>(AK111+AN111)/((H111+I111+H112+I112)*1000)*(D111+D112)*12</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s="1" dxf="1">
      <nc r="AQ111">
        <f>AO111/((H111+I111+H112+I112)*1000)*(D111+D112)*12</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thin">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bottom style="thin">
            <color indexed="64"/>
          </bottom>
        </border>
      </ndxf>
    </rcc>
    <rfmt sheetId="1" sqref="AT111" start="0" length="0">
      <dxf>
        <numFmt numFmtId="1" formatCode="0"/>
        <border outline="0">
          <left style="thin">
            <color indexed="64"/>
          </left>
          <right style="thin">
            <color indexed="64"/>
          </right>
          <bottom style="thin">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bottom style="thin">
            <color indexed="64"/>
          </bottom>
        </border>
      </ndxf>
    </rcc>
    <rfmt sheetId="1" sqref="AV111" start="0" length="0">
      <dxf>
        <numFmt numFmtId="167" formatCode="#,##0.000"/>
        <border outline="0">
          <left style="medium">
            <color indexed="64"/>
          </left>
          <right style="thin">
            <color indexed="64"/>
          </right>
          <bottom style="thin">
            <color indexed="64"/>
          </bottom>
        </border>
      </dxf>
    </rfmt>
    <rfmt sheetId="1" sqref="AW111" start="0" length="0">
      <dxf>
        <numFmt numFmtId="167" formatCode="#,##0.000"/>
        <border outline="0">
          <left style="thin">
            <color indexed="64"/>
          </left>
          <right style="thin">
            <color indexed="64"/>
          </right>
          <bottom style="thin">
            <color indexed="64"/>
          </bottom>
        </border>
      </dxf>
    </rfmt>
    <rcc rId="0" sId="1" s="1" dxf="1">
      <nc r="AX111">
        <f>(AR111+AR112+AE111-AV111-AV112)/((AW111+AW112)*12)</f>
      </nc>
      <n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thin">
            <color indexed="64"/>
          </bottom>
        </border>
      </ndxf>
    </rcc>
    <rfmt sheetId="1" sqref="AY111" start="0" length="0">
      <dxf>
        <font>
          <sz val="10"/>
          <color auto="1"/>
          <name val="Arial CE"/>
          <charset val="238"/>
          <scheme val="none"/>
        </font>
      </dxf>
    </rfmt>
    <rfmt sheetId="1" sqref="AZ111" start="0" length="0">
      <dxf>
        <font>
          <sz val="9"/>
        </font>
        <numFmt numFmtId="4" formatCode="#,##0.00"/>
        <border outline="0">
          <left style="medium">
            <color indexed="64"/>
          </left>
          <bottom style="thin">
            <color indexed="64"/>
          </bottom>
        </border>
      </dxf>
    </rfmt>
    <rfmt sheetId="1" sqref="BA111" start="0" length="0">
      <dxf>
        <font>
          <sz val="9"/>
        </font>
        <border outline="0">
          <left style="thin">
            <color indexed="64"/>
          </left>
          <right style="medium">
            <color indexed="64"/>
          </right>
          <bottom style="thin">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bottom style="thin">
            <color indexed="64"/>
          </bottom>
        </border>
      </dxf>
    </rfmt>
    <rcc rId="0" sId="1" dxf="1">
      <nc r="BE111">
        <f>IF(AR111+AR112+AE111-AV111-AV112&lt;0,AR111+AR112+AE111-AV111-AV112,0)</f>
      </nc>
      <ndxf>
        <font>
          <b/>
          <sz val="9"/>
        </font>
        <numFmt numFmtId="168" formatCode="#,##0.0"/>
        <fill>
          <patternFill patternType="solid">
            <bgColor indexed="47"/>
          </patternFill>
        </fill>
        <border outline="0">
          <left style="thin">
            <color indexed="64"/>
          </left>
          <right style="thin">
            <color indexed="64"/>
          </right>
          <top style="thin">
            <color indexed="64"/>
          </top>
          <bottom style="thin">
            <color indexed="64"/>
          </bottom>
        </border>
      </ndxf>
    </rcc>
  </rrc>
  <rrc rId="7473"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thin">
            <color indexed="64"/>
          </top>
        </border>
      </dxf>
    </rfmt>
    <rfmt sheetId="1" sqref="B111" start="0" length="0">
      <dxf>
        <font>
          <sz val="9"/>
          <color theme="1"/>
          <name val="Times New Roman CE"/>
          <family val="1"/>
        </font>
        <alignment horizontal="left" vertical="top" wrapText="1"/>
        <border outline="0">
          <left style="thin">
            <color indexed="64"/>
          </left>
        </border>
      </dxf>
    </rfmt>
    <rcc rId="0" sId="1" dxf="1">
      <nc r="C111" t="inlineStr">
        <is>
          <t>NEPED</t>
        </is>
      </nc>
      <ndxf>
        <font>
          <sz val="9"/>
          <name val="Times New Roman CE"/>
          <family val="1"/>
        </font>
        <alignment horizontal="left" vertical="center" wrapText="1"/>
        <border outline="0">
          <left style="thin">
            <color indexed="64"/>
          </left>
          <top style="thin">
            <color indexed="64"/>
          </top>
        </border>
      </ndxf>
    </rcc>
    <rfmt sheetId="1" sqref="D111" start="0" length="0">
      <dxf>
        <numFmt numFmtId="167" formatCode="#,##0.000"/>
        <border outline="0">
          <left style="thin">
            <color indexed="64"/>
          </left>
          <right style="thin">
            <color indexed="64"/>
          </right>
          <top style="thin">
            <color indexed="64"/>
          </top>
        </border>
      </dxf>
    </rfmt>
    <rfmt sheetId="1" sqref="E111" start="0" length="0">
      <dxf>
        <numFmt numFmtId="167" formatCode="#,##0.000"/>
        <border outline="0">
          <right style="medium">
            <color auto="1"/>
          </right>
          <top style="thin">
            <color auto="1"/>
          </top>
        </border>
      </dxf>
    </rfmt>
    <rfmt sheetId="1" sqref="F111" start="0" length="0">
      <dxf>
        <numFmt numFmtId="167" formatCode="#,##0.000"/>
        <border outline="0">
          <right style="thin">
            <color indexed="64"/>
          </right>
          <top style="thin">
            <color indexed="64"/>
          </top>
        </border>
      </dxf>
    </rfmt>
    <rfmt sheetId="1" sqref="G111" start="0" length="0">
      <dxf>
        <numFmt numFmtId="167" formatCode="#,##0.000"/>
        <border outline="0">
          <right style="thin">
            <color indexed="64"/>
          </right>
          <top style="thin">
            <color indexed="64"/>
          </top>
        </border>
      </dxf>
    </rfmt>
    <rfmt sheetId="1" sqref="H111" start="0" length="0">
      <dxf>
        <numFmt numFmtId="167" formatCode="#,##0.000"/>
        <border outline="0">
          <right style="thin">
            <color indexed="64"/>
          </right>
          <top style="thin">
            <color indexed="64"/>
          </top>
        </border>
      </dxf>
    </rfmt>
    <rfmt sheetId="1" sqref="I111" start="0" length="0">
      <dxf>
        <numFmt numFmtId="167" formatCode="#,##0.000"/>
        <border outline="0">
          <right style="thin">
            <color indexed="64"/>
          </right>
          <top style="thin">
            <color indexed="64"/>
          </top>
        </border>
      </dxf>
    </rfmt>
    <rfmt sheetId="1" sqref="J111" start="0" length="0">
      <dxf>
        <numFmt numFmtId="167" formatCode="#,##0.000"/>
        <border outline="0">
          <right style="thin">
            <color indexed="64"/>
          </right>
          <top style="thin">
            <color indexed="64"/>
          </top>
        </border>
      </dxf>
    </rfmt>
    <rfmt sheetId="1" sqref="K111" start="0" length="0">
      <dxf>
        <numFmt numFmtId="167" formatCode="#,##0.000"/>
        <border outline="0">
          <right style="thin">
            <color indexed="64"/>
          </right>
          <top style="thin">
            <color indexed="64"/>
          </top>
        </border>
      </dxf>
    </rfmt>
    <rfmt sheetId="1" sqref="L111" start="0" length="0">
      <dxf>
        <numFmt numFmtId="167" formatCode="#,##0.000"/>
        <border outline="0">
          <right style="thin">
            <color indexed="64"/>
          </right>
          <top style="thin">
            <color indexed="64"/>
          </top>
        </border>
      </dxf>
    </rfmt>
    <rfmt sheetId="1" sqref="M111" start="0" length="0">
      <dxf>
        <numFmt numFmtId="167" formatCode="#,##0.000"/>
        <border outline="0">
          <right style="thin">
            <color indexed="64"/>
          </right>
          <top style="thin">
            <color indexed="64"/>
          </top>
        </border>
      </dxf>
    </rfmt>
    <rfmt sheetId="1" sqref="N111" start="0" length="0">
      <dxf>
        <numFmt numFmtId="167" formatCode="#,##0.000"/>
        <border outline="0">
          <right style="thin">
            <color indexed="64"/>
          </right>
          <top style="thin">
            <color indexed="64"/>
          </top>
        </border>
      </dxf>
    </rfmt>
    <rfmt sheetId="1" sqref="O111" start="0" length="0">
      <dxf>
        <numFmt numFmtId="167" formatCode="#,##0.000"/>
        <border outline="0">
          <right style="thin">
            <color indexed="64"/>
          </right>
          <top style="thin">
            <color indexed="64"/>
          </top>
        </border>
      </dxf>
    </rfmt>
    <rcc rId="0" sId="1" dxf="1">
      <nc r="P111">
        <f>SUM(F111:O111)</f>
      </nc>
      <ndxf>
        <numFmt numFmtId="167" formatCode="#,##0.000"/>
        <fill>
          <patternFill patternType="solid">
            <bgColor indexed="41"/>
          </patternFill>
        </fill>
        <border outline="0">
          <left style="thin">
            <color indexed="64"/>
          </left>
          <right style="medium">
            <color indexed="64"/>
          </right>
          <top style="thin">
            <color indexed="64"/>
          </top>
        </border>
      </ndxf>
    </rcc>
    <rcc rId="0" sId="1" dxf="1">
      <nc r="Q111" t="inlineStr">
        <is>
          <t>x</t>
        </is>
      </nc>
      <ndxf>
        <font>
          <sz val="8"/>
        </font>
        <numFmt numFmtId="1" formatCode="0"/>
        <alignment horizontal="center" vertical="top"/>
        <border outline="0">
          <left style="medium">
            <color indexed="64"/>
          </left>
          <right style="medium">
            <color indexed="64"/>
          </right>
          <top style="thin">
            <color indexed="64"/>
          </top>
          <bottom style="medium">
            <color indexed="64"/>
          </bottom>
        </border>
      </ndxf>
    </rcc>
    <rcc rId="0" sId="1" dxf="1">
      <nc r="R111" t="inlineStr">
        <is>
          <t>x</t>
        </is>
      </nc>
      <ndxf>
        <font>
          <sz val="8"/>
        </font>
        <numFmt numFmtId="1" formatCode="0"/>
        <alignment horizontal="center" vertical="top"/>
        <border outline="0">
          <right style="thin">
            <color indexed="64"/>
          </right>
          <top style="thin">
            <color indexed="64"/>
          </top>
          <bottom style="medium">
            <color indexed="64"/>
          </bottom>
        </border>
      </ndxf>
    </rcc>
    <rcc rId="0" sId="1" dxf="1">
      <nc r="S111" t="inlineStr">
        <is>
          <t>x</t>
        </is>
      </nc>
      <ndxf>
        <font>
          <sz val="8"/>
        </font>
        <numFmt numFmtId="1" formatCode="0"/>
        <alignment horizontal="center" vertical="top"/>
        <border outline="0">
          <left style="thin">
            <color indexed="64"/>
          </left>
          <right style="medium">
            <color indexed="64"/>
          </right>
          <top style="thin">
            <color indexed="64"/>
          </top>
          <bottom style="medium">
            <color indexed="64"/>
          </bottom>
        </border>
      </ndxf>
    </rcc>
    <rcc rId="0" sId="1" dxf="1">
      <nc r="T111">
        <f>P111/(12*D111)*1000</f>
      </nc>
      <ndxf>
        <numFmt numFmtId="1" formatCode="0"/>
        <fill>
          <patternFill patternType="solid">
            <bgColor rgb="FFCCFFFF"/>
          </patternFill>
        </fill>
        <border outline="0">
          <right style="thin">
            <color indexed="64"/>
          </right>
          <top style="thin">
            <color indexed="64"/>
          </top>
        </border>
      </ndxf>
    </rcc>
    <rcc rId="0" sId="1" dxf="1">
      <nc r="U111">
        <f>H111/(12*D111)*1000</f>
      </nc>
      <ndxf>
        <numFmt numFmtId="1" formatCode="0"/>
        <fill>
          <patternFill patternType="solid">
            <bgColor rgb="FFCCFFFF"/>
          </patternFill>
        </fill>
        <border outline="0">
          <left style="thin">
            <color indexed="64"/>
          </left>
          <right style="thin">
            <color indexed="64"/>
          </right>
          <top style="thin">
            <color indexed="64"/>
          </top>
        </border>
      </ndxf>
    </rcc>
    <rcc rId="0" sId="1" dxf="1">
      <nc r="V111">
        <f>I111/(12*D111)*1000</f>
      </nc>
      <ndxf>
        <numFmt numFmtId="1" formatCode="0"/>
        <fill>
          <patternFill patternType="solid">
            <bgColor rgb="FFCCFFFF"/>
          </patternFill>
        </fill>
        <border outline="0">
          <left style="thin">
            <color indexed="64"/>
          </left>
          <right style="thin">
            <color indexed="64"/>
          </right>
          <top style="thin">
            <color indexed="64"/>
          </top>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thin">
            <color indexed="64"/>
          </top>
        </border>
      </ndxf>
    </rcc>
    <rcc rId="0" sId="1" dxf="1" numFmtId="4">
      <nc r="X111">
        <v>0</v>
      </nc>
      <ndxf>
        <font>
          <sz val="9"/>
          <color theme="1"/>
        </font>
        <numFmt numFmtId="169" formatCode="0.0000"/>
        <fill>
          <patternFill patternType="solid">
            <bgColor theme="9" tint="0.59999389629810485"/>
          </patternFill>
        </fill>
        <border outline="0">
          <top style="thin">
            <color indexed="64"/>
          </top>
          <bottom style="medium">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medium">
            <color indexed="64"/>
          </bottom>
        </border>
      </dxf>
    </rfmt>
    <rcc rId="0" sId="1" dxf="1">
      <nc r="Z111">
        <f>T111*1</f>
      </nc>
      <ndxf>
        <numFmt numFmtId="1" formatCode="0"/>
        <fill>
          <patternFill patternType="solid">
            <bgColor rgb="FFCCFFFF"/>
          </patternFill>
        </fill>
        <alignment horizontal="center" vertical="top"/>
        <border outline="0">
          <left style="medium">
            <color indexed="64"/>
          </left>
          <top style="thin">
            <color indexed="64"/>
          </top>
          <bottom style="medium">
            <color indexed="64"/>
          </bottom>
        </border>
      </ndxf>
    </rcc>
    <rcc rId="0" sId="1" dxf="1">
      <nc r="AA111">
        <f>T111-W111+X111*(F111+0.8*(G111+L111+M111))</f>
      </nc>
      <ndxf>
        <numFmt numFmtId="1" formatCode="0"/>
        <fill>
          <patternFill patternType="solid">
            <bgColor rgb="FFCCFFFF"/>
          </patternFill>
        </fill>
        <alignment horizontal="center" vertical="top"/>
        <border outline="0">
          <left style="thin">
            <color indexed="64"/>
          </left>
          <top style="thin">
            <color indexed="64"/>
          </top>
          <bottom style="medium">
            <color indexed="64"/>
          </bottom>
        </border>
      </ndxf>
    </rcc>
    <rcc rId="0" sId="1" dxf="1">
      <nc r="AB111">
        <f>Z111-AA111</f>
      </nc>
      <ndxf>
        <numFmt numFmtId="1" formatCode="0"/>
        <fill>
          <patternFill patternType="solid">
            <bgColor rgb="FFCCFFFF"/>
          </patternFill>
        </fill>
        <alignment horizontal="center" vertical="top"/>
        <border outline="0">
          <left style="thin">
            <color indexed="64"/>
          </left>
          <right style="medium">
            <color indexed="64"/>
          </right>
          <top style="thin">
            <color indexed="64"/>
          </top>
          <bottom style="medium">
            <color indexed="64"/>
          </bottom>
        </border>
      </ndxf>
    </rcc>
    <rcc rId="0" sId="1" dxf="1">
      <nc r="AC111" t="inlineStr">
        <is>
          <t>x</t>
        </is>
      </nc>
      <ndxf>
        <font>
          <sz val="8"/>
        </font>
        <numFmt numFmtId="168" formatCode="#,##0.0"/>
        <alignment horizontal="center" vertical="top"/>
        <border outline="0">
          <top style="thin">
            <color indexed="64"/>
          </top>
          <bottom style="medium">
            <color indexed="64"/>
          </bottom>
        </border>
      </ndxf>
    </rcc>
    <rfmt sheetId="1" sqref="AD111" start="0" length="0">
      <dxf>
        <font>
          <sz val="10"/>
          <color auto="1"/>
          <name val="Arial CE"/>
          <charset val="238"/>
          <scheme val="none"/>
        </font>
        <numFmt numFmtId="167" formatCode="#,##0.000"/>
        <alignment horizontal="center" vertical="top"/>
        <border outline="0">
          <left style="medium">
            <color indexed="64"/>
          </left>
          <right style="medium">
            <color indexed="64"/>
          </right>
          <top style="thin">
            <color indexed="64"/>
          </top>
          <bottom style="medium">
            <color indexed="64"/>
          </bottom>
        </border>
      </dxf>
    </rfmt>
    <rfmt sheetId="1" sqref="AE111" start="0" length="0">
      <dxf>
        <font>
          <sz val="10"/>
          <color auto="1"/>
          <name val="Arial CE"/>
          <charset val="238"/>
          <scheme val="none"/>
        </font>
        <numFmt numFmtId="167" formatCode="#,##0.000"/>
        <alignment horizontal="center" vertical="top"/>
        <border outline="0">
          <right style="thin">
            <color indexed="64"/>
          </right>
          <top style="thin">
            <color indexed="64"/>
          </top>
          <bottom style="medium">
            <color indexed="64"/>
          </bottom>
        </border>
      </dxf>
    </rfmt>
    <rcc rId="0" sId="1" dxf="1">
      <nc r="AF111" t="inlineStr">
        <is>
          <t>x</t>
        </is>
      </nc>
      <ndxf>
        <font>
          <sz val="8"/>
        </font>
        <numFmt numFmtId="170" formatCode="#,##0.0000"/>
        <alignment horizontal="center" vertical="top"/>
        <border outline="0">
          <right style="thin">
            <color indexed="64"/>
          </right>
          <top style="thin">
            <color indexed="64"/>
          </top>
          <bottom style="medium">
            <color indexed="64"/>
          </bottom>
        </border>
      </ndxf>
    </rcc>
    <rcc rId="0" sId="1" dxf="1">
      <nc r="AG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H111" t="inlineStr">
        <is>
          <t>x</t>
        </is>
      </nc>
      <ndxf>
        <font>
          <sz val="8"/>
        </font>
        <numFmt numFmtId="166" formatCode="0.0%"/>
        <alignment horizontal="center" vertical="top"/>
        <border outline="0">
          <left style="thin">
            <color indexed="64"/>
          </left>
          <right style="thin">
            <color indexed="64"/>
          </right>
          <top style="thin">
            <color indexed="64"/>
          </top>
          <bottom style="medium">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medium">
            <color indexed="64"/>
          </bottom>
        </border>
      </ndxf>
    </rcc>
    <rcc rId="0" sId="1" dxf="1">
      <nc r="AJ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K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L111" t="inlineStr">
        <is>
          <t>x</t>
        </is>
      </nc>
      <ndxf>
        <font>
          <sz val="8"/>
        </font>
        <numFmt numFmtId="166" formatCode="0.0%"/>
        <alignment horizontal="center" vertical="top"/>
        <border outline="0">
          <left style="thin">
            <color indexed="64"/>
          </left>
          <top style="thin">
            <color indexed="64"/>
          </top>
          <bottom style="medium">
            <color indexed="64"/>
          </bottom>
        </border>
      </ndxf>
    </rcc>
    <rfmt sheetId="1" sqref="AM111" start="0" length="0">
      <dxf>
        <font>
          <sz val="8"/>
        </font>
        <numFmt numFmtId="164" formatCode="0.0"/>
        <alignment horizontal="center" vertical="top"/>
        <border outline="0">
          <left style="medium">
            <color indexed="64"/>
          </left>
          <right style="medium">
            <color indexed="64"/>
          </right>
          <top style="thin">
            <color indexed="64"/>
          </top>
          <bottom style="medium">
            <color indexed="64"/>
          </bottom>
        </border>
      </dxf>
    </rfmt>
    <rcc rId="0" sId="1" dxf="1">
      <nc r="AN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O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P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Q111" t="inlineStr">
        <is>
          <t>x</t>
        </is>
      </nc>
      <ndxf>
        <font>
          <sz val="8"/>
        </font>
        <numFmt numFmtId="164" formatCode="0.0"/>
        <alignment horizontal="center" vertical="top"/>
        <border outline="0">
          <top style="thin">
            <color indexed="64"/>
          </top>
          <bottom style="medium">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medium">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thin">
            <color indexed="64"/>
          </top>
        </border>
      </ndxf>
    </rcc>
    <rfmt sheetId="1" sqref="AT111" start="0" length="0">
      <dxf>
        <numFmt numFmtId="1" formatCode="0"/>
        <border outline="0">
          <left style="thin">
            <color indexed="64"/>
          </left>
          <right style="thin">
            <color indexed="64"/>
          </right>
          <top style="thin">
            <color indexed="64"/>
          </top>
        </border>
      </dxf>
    </rfmt>
    <rcc rId="0" sId="1" s="1" dxf="1">
      <nc r="AU111">
        <f>W111/AT111</f>
      </nc>
      <ndxf>
        <numFmt numFmtId="13" formatCode="0%"/>
        <fill>
          <patternFill patternType="solid">
            <bgColor indexed="41"/>
          </patternFill>
        </fill>
        <border outline="0">
          <left style="thin">
            <color indexed="64"/>
          </left>
          <right style="medium">
            <color indexed="64"/>
          </right>
          <top style="thin">
            <color indexed="64"/>
          </top>
        </border>
      </ndxf>
    </rcc>
    <rfmt sheetId="1" sqref="AV111" start="0" length="0">
      <dxf>
        <numFmt numFmtId="167" formatCode="#,##0.000"/>
        <border outline="0">
          <left style="medium">
            <color indexed="64"/>
          </left>
          <right style="thin">
            <color indexed="64"/>
          </right>
          <top style="thin">
            <color indexed="64"/>
          </top>
        </border>
      </dxf>
    </rfmt>
    <rfmt sheetId="1" sqref="AW111" start="0" length="0">
      <dxf>
        <numFmt numFmtId="167" formatCode="#,##0.000"/>
        <border outline="0">
          <left style="thin">
            <color indexed="64"/>
          </left>
          <right style="thin">
            <color indexed="64"/>
          </right>
          <top style="thin">
            <color indexed="64"/>
          </top>
        </border>
      </dxf>
    </rfmt>
    <rfmt sheetId="1" s="1" sqref="AX111" start="0" length="0">
      <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medium">
            <color indexed="64"/>
          </bottom>
        </border>
      </dxf>
    </rfmt>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thin">
            <color indexed="64"/>
          </top>
        </border>
      </dxf>
    </rfmt>
    <rfmt sheetId="1" sqref="BA111" start="0" length="0">
      <dxf>
        <font>
          <sz val="9"/>
        </font>
        <border outline="0">
          <left style="thin">
            <color indexed="64"/>
          </left>
          <right style="medium">
            <color indexed="64"/>
          </right>
          <top style="thin">
            <color indexed="64"/>
          </top>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thin">
            <color indexed="64"/>
          </top>
        </border>
      </dxf>
    </rfmt>
    <rfmt sheetId="1" sqref="BE111" start="0" length="0">
      <dxf>
        <font>
          <b/>
          <sz val="9"/>
        </font>
        <numFmt numFmtId="168" formatCode="#,##0.0"/>
        <fill>
          <patternFill patternType="solid">
            <bgColor indexed="47"/>
          </patternFill>
        </fill>
        <border outline="0">
          <left style="thin">
            <color indexed="64"/>
          </left>
          <right style="thin">
            <color indexed="64"/>
          </right>
          <top style="thin">
            <color indexed="64"/>
          </top>
          <bottom style="medium">
            <color indexed="64"/>
          </bottom>
        </border>
      </dxf>
    </rfmt>
  </rrc>
  <rrc rId="7474"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medium">
            <color indexed="64"/>
          </top>
          <bottom style="thin">
            <color indexed="64"/>
          </bottom>
        </border>
      </dxf>
    </rfmt>
    <rfmt sheetId="1" sqref="B111" start="0" length="0">
      <dxf>
        <font>
          <sz val="9"/>
          <color theme="1"/>
          <name val="Times New Roman CE"/>
          <family val="1"/>
        </font>
        <alignment horizontal="left" vertical="top" wrapText="1"/>
        <border outline="0">
          <left style="thin">
            <color indexed="64"/>
          </left>
          <top style="medium">
            <color indexed="64"/>
          </top>
        </border>
      </dxf>
    </rfmt>
    <rcc rId="0" sId="1" dxf="1">
      <nc r="C111" t="inlineStr">
        <is>
          <t>PED</t>
        </is>
      </nc>
      <ndxf>
        <font>
          <sz val="9"/>
          <name val="Times New Roman CE"/>
          <family val="1"/>
        </font>
        <alignment horizontal="left" vertical="center" wrapText="1"/>
        <border outline="0">
          <left style="thin">
            <color indexed="64"/>
          </left>
          <top style="medium">
            <color indexed="64"/>
          </top>
          <bottom style="thin">
            <color indexed="64"/>
          </bottom>
        </border>
      </ndxf>
    </rcc>
    <rfmt sheetId="1" sqref="D111" start="0" length="0">
      <dxf>
        <numFmt numFmtId="167" formatCode="#,##0.000"/>
        <border outline="0">
          <left style="thin">
            <color indexed="64"/>
          </left>
          <right style="thin">
            <color indexed="64"/>
          </right>
          <top style="medium">
            <color indexed="64"/>
          </top>
          <bottom style="thin">
            <color indexed="64"/>
          </bottom>
        </border>
      </dxf>
    </rfmt>
    <rfmt sheetId="1" sqref="E111" start="0" length="0">
      <dxf>
        <numFmt numFmtId="167" formatCode="#,##0.000"/>
        <border outline="0">
          <right style="medium">
            <color indexed="64"/>
          </right>
          <top style="medium">
            <color indexed="64"/>
          </top>
          <bottom style="thin">
            <color indexed="64"/>
          </bottom>
        </border>
      </dxf>
    </rfmt>
    <rfmt sheetId="1" sqref="F111" start="0" length="0">
      <dxf>
        <numFmt numFmtId="167" formatCode="#,##0.000"/>
        <border outline="0">
          <right style="thin">
            <color indexed="64"/>
          </right>
          <top style="medium">
            <color indexed="64"/>
          </top>
          <bottom style="thin">
            <color indexed="64"/>
          </bottom>
        </border>
      </dxf>
    </rfmt>
    <rfmt sheetId="1" sqref="G111" start="0" length="0">
      <dxf>
        <numFmt numFmtId="167" formatCode="#,##0.000"/>
        <border outline="0">
          <right style="thin">
            <color indexed="64"/>
          </right>
          <top style="medium">
            <color indexed="64"/>
          </top>
          <bottom style="thin">
            <color indexed="64"/>
          </bottom>
        </border>
      </dxf>
    </rfmt>
    <rfmt sheetId="1" sqref="H111" start="0" length="0">
      <dxf>
        <numFmt numFmtId="167" formatCode="#,##0.000"/>
        <border outline="0">
          <right style="thin">
            <color indexed="64"/>
          </right>
          <top style="medium">
            <color indexed="64"/>
          </top>
          <bottom style="thin">
            <color indexed="64"/>
          </bottom>
        </border>
      </dxf>
    </rfmt>
    <rfmt sheetId="1" sqref="I111" start="0" length="0">
      <dxf>
        <numFmt numFmtId="167" formatCode="#,##0.000"/>
        <border outline="0">
          <right style="thin">
            <color indexed="64"/>
          </right>
          <top style="medium">
            <color indexed="64"/>
          </top>
          <bottom style="thin">
            <color indexed="64"/>
          </bottom>
        </border>
      </dxf>
    </rfmt>
    <rfmt sheetId="1" sqref="J111" start="0" length="0">
      <dxf>
        <numFmt numFmtId="167" formatCode="#,##0.000"/>
        <border outline="0">
          <right style="thin">
            <color indexed="64"/>
          </right>
          <top style="medium">
            <color indexed="64"/>
          </top>
          <bottom style="thin">
            <color indexed="64"/>
          </bottom>
        </border>
      </dxf>
    </rfmt>
    <rfmt sheetId="1" sqref="K111" start="0" length="0">
      <dxf>
        <numFmt numFmtId="167" formatCode="#,##0.000"/>
        <border outline="0">
          <right style="thin">
            <color indexed="64"/>
          </right>
          <top style="medium">
            <color indexed="64"/>
          </top>
          <bottom style="thin">
            <color indexed="64"/>
          </bottom>
        </border>
      </dxf>
    </rfmt>
    <rfmt sheetId="1" sqref="L111" start="0" length="0">
      <dxf>
        <numFmt numFmtId="167" formatCode="#,##0.000"/>
        <border outline="0">
          <right style="thin">
            <color indexed="64"/>
          </right>
          <top style="medium">
            <color indexed="64"/>
          </top>
          <bottom style="thin">
            <color indexed="64"/>
          </bottom>
        </border>
      </dxf>
    </rfmt>
    <rfmt sheetId="1" sqref="M111" start="0" length="0">
      <dxf>
        <numFmt numFmtId="167" formatCode="#,##0.000"/>
        <border outline="0">
          <right style="thin">
            <color indexed="64"/>
          </right>
          <top style="medium">
            <color indexed="64"/>
          </top>
          <bottom style="thin">
            <color indexed="64"/>
          </bottom>
        </border>
      </dxf>
    </rfmt>
    <rfmt sheetId="1" sqref="N111" start="0" length="0">
      <dxf>
        <numFmt numFmtId="167" formatCode="#,##0.000"/>
        <border outline="0">
          <right style="thin">
            <color indexed="64"/>
          </right>
          <top style="medium">
            <color indexed="64"/>
          </top>
          <bottom style="thin">
            <color indexed="64"/>
          </bottom>
        </border>
      </dxf>
    </rfmt>
    <rfmt sheetId="1" sqref="O111" start="0" length="0">
      <dxf>
        <numFmt numFmtId="167" formatCode="#,##0.000"/>
        <border outline="0">
          <right style="thin">
            <color indexed="64"/>
          </right>
          <top style="medium">
            <color indexed="64"/>
          </top>
          <bottom style="thin">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top style="medium">
            <color indexed="64"/>
          </top>
          <bottom style="thin">
            <color indexed="64"/>
          </bottom>
        </border>
      </ndxf>
    </rcc>
    <rcc rId="0" sId="1" dxf="1">
      <nc r="Q111">
        <f>P111+P112</f>
      </nc>
      <ndxf>
        <font>
          <sz val="10"/>
          <color auto="1"/>
          <name val="Arial CE"/>
          <charset val="238"/>
          <scheme val="none"/>
        </font>
        <numFmt numFmtId="167" formatCode="#,##0.000"/>
        <fill>
          <patternFill patternType="solid">
            <bgColor rgb="FFCCFFFF"/>
          </patternFill>
        </fill>
        <border outline="0">
          <left style="medium">
            <color indexed="64"/>
          </left>
          <right style="medium">
            <color indexed="64"/>
          </right>
          <top style="medium">
            <color indexed="64"/>
          </top>
          <bottom style="thin">
            <color indexed="64"/>
          </bottom>
        </border>
      </ndxf>
    </rcc>
    <rfmt sheetId="1" sqref="R111" start="0" length="0">
      <dxf>
        <font>
          <sz val="10"/>
          <color auto="1"/>
          <name val="Arial CE"/>
          <charset val="238"/>
          <scheme val="none"/>
        </font>
        <numFmt numFmtId="170" formatCode="#,##0.0000"/>
        <fill>
          <patternFill patternType="solid">
            <bgColor rgb="FFFFFF99"/>
          </patternFill>
        </fill>
        <border outline="0">
          <left style="thin">
            <color indexed="64"/>
          </left>
          <right style="thin">
            <color indexed="64"/>
          </right>
          <top style="thin">
            <color indexed="64"/>
          </top>
          <bottom style="thin">
            <color indexed="64"/>
          </bottom>
        </border>
      </dxf>
    </rfmt>
    <rcc rId="0" sId="1" dxf="1">
      <nc r="S111">
        <f>Q111-R111</f>
      </nc>
      <ndxf>
        <numFmt numFmtId="167" formatCode="#,##0.000"/>
        <fill>
          <patternFill patternType="solid">
            <bgColor rgb="FFCCFFFF"/>
          </patternFill>
        </fill>
        <border outline="0">
          <right style="medium">
            <color indexed="64"/>
          </right>
          <top style="medium">
            <color indexed="64"/>
          </top>
          <bottom style="thin">
            <color indexed="64"/>
          </bottom>
        </border>
      </ndxf>
    </rcc>
    <rcc rId="0" sId="1" dxf="1">
      <nc r="T111">
        <f>P111/(12*D111)*1000</f>
      </nc>
      <ndxf>
        <numFmt numFmtId="1" formatCode="0"/>
        <fill>
          <patternFill patternType="solid">
            <bgColor rgb="FFCCFFFF"/>
          </patternFill>
        </fill>
        <border outline="0">
          <right style="thin">
            <color indexed="64"/>
          </right>
          <top style="medium">
            <color indexed="64"/>
          </top>
          <bottom style="thin">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umFmtId="4">
      <nc r="X111">
        <v>0.02</v>
      </nc>
      <ndxf>
        <font>
          <sz val="9"/>
          <color theme="1"/>
        </font>
        <numFmt numFmtId="169" formatCode="0.0000"/>
        <fill>
          <patternFill patternType="solid">
            <bgColor theme="9" tint="0.59999389629810485"/>
          </patternFill>
        </fill>
        <border outline="0">
          <bottom style="thin">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thin">
            <color indexed="64"/>
          </bottom>
        </border>
      </dxf>
    </rfmt>
    <rcc rId="0" sId="1" dxf="1">
      <nc r="Z111">
        <f>T111*1.016</f>
      </nc>
      <ndxf>
        <numFmt numFmtId="1" formatCode="0"/>
        <fill>
          <patternFill patternType="solid">
            <bgColor rgb="FFCCFFFF"/>
          </patternFill>
        </fill>
        <border outline="0">
          <right style="thin">
            <color indexed="64"/>
          </right>
          <top style="thin">
            <color indexed="64"/>
          </top>
          <bottom style="thin">
            <color indexed="64"/>
          </bottom>
        </border>
      </ndxf>
    </rcc>
    <rcc rId="0" sId="1" dxf="1">
      <nc r="AA111">
        <f>T111-W111+X111*(F111+0.8*(G111+L111+M111))</f>
      </nc>
      <ndxf>
        <numFmt numFmtId="1" formatCode="0"/>
        <fill>
          <patternFill patternType="solid">
            <bgColor indexed="41"/>
          </patternFill>
        </fill>
        <border outline="0">
          <left style="thin">
            <color indexed="64"/>
          </left>
          <top style="thin">
            <color indexed="64"/>
          </top>
          <bottom style="thin">
            <color indexed="64"/>
          </bottom>
        </border>
      </ndxf>
    </rcc>
    <rcc rId="0" sId="1" dxf="1">
      <nc r="AB111">
        <f>Z111-AA111</f>
      </nc>
      <ndxf>
        <numFmt numFmtId="1" formatCode="0"/>
        <fill>
          <patternFill patternType="solid">
            <bgColor indexed="41"/>
          </patternFill>
        </fill>
        <border outline="0">
          <left style="thin">
            <color indexed="64"/>
          </left>
          <right style="medium">
            <color indexed="64"/>
          </right>
          <top style="thin">
            <color indexed="64"/>
          </top>
          <bottom style="thin">
            <color indexed="64"/>
          </bottom>
        </border>
      </ndxf>
    </rcc>
    <rcc rId="0" sId="1" dxf="1">
      <nc r="AC111">
        <f>(Y111*Z111+Y112*Z112)*0.012</f>
      </nc>
      <ndxf>
        <font>
          <sz val="10"/>
          <color auto="1"/>
          <name val="Arial CE"/>
          <charset val="238"/>
          <scheme val="none"/>
        </font>
        <numFmt numFmtId="168" formatCode="#,##0.0"/>
        <fill>
          <patternFill patternType="solid">
            <bgColor indexed="41"/>
          </patternFill>
        </fill>
        <border outline="0">
          <top style="thin">
            <color indexed="64"/>
          </top>
          <bottom style="thin">
            <color indexed="64"/>
          </bottom>
        </border>
      </ndxf>
    </rcc>
    <rfmt sheetId="1" sqref="AD111" start="0" length="0">
      <dxf>
        <font>
          <sz val="10"/>
          <color auto="1"/>
          <name val="Arial CE"/>
          <charset val="238"/>
          <scheme val="none"/>
        </font>
        <numFmt numFmtId="167" formatCode="#,##0.000"/>
        <fill>
          <patternFill patternType="solid">
            <bgColor rgb="FFFFFFCC"/>
          </patternFill>
        </fill>
        <alignment horizontal="center" vertical="top"/>
        <border outline="0">
          <left style="medium">
            <color indexed="64"/>
          </left>
          <right style="medium">
            <color indexed="64"/>
          </right>
          <top style="thin">
            <color indexed="64"/>
          </top>
          <bottom style="thin">
            <color indexed="64"/>
          </bottom>
        </border>
      </dxf>
    </rfmt>
    <rfmt sheetId="1" sqref="AE111" start="0" length="0">
      <dxf>
        <font>
          <sz val="11"/>
          <color theme="1"/>
          <name val="Arial"/>
          <family val="2"/>
        </font>
        <numFmt numFmtId="167" formatCode="#,##0.000"/>
        <fill>
          <patternFill patternType="solid">
            <bgColor rgb="FFFFFFCC"/>
          </patternFill>
        </fill>
        <alignment horizontal="center" vertical="center"/>
        <border outline="0">
          <left style="medium">
            <color indexed="64"/>
          </left>
          <right style="thin">
            <color indexed="64"/>
          </right>
          <top style="thin">
            <color indexed="64"/>
          </top>
          <bottom style="thin">
            <color indexed="64"/>
          </bottom>
        </border>
      </dxf>
    </rfmt>
    <rcc rId="0" sId="1" dxf="1">
      <nc r="AF111">
        <f>AD111+AD112+AE111-AC111</f>
      </nc>
      <ndxf>
        <font>
          <sz val="10"/>
          <color auto="1"/>
          <name val="Arial CE"/>
          <charset val="238"/>
          <scheme val="none"/>
        </font>
        <numFmt numFmtId="170" formatCode="#,##0.0000"/>
        <fill>
          <patternFill patternType="solid">
            <bgColor indexed="41"/>
          </patternFill>
        </fill>
        <border outline="0">
          <right style="thin">
            <color indexed="64"/>
          </right>
          <top style="thin">
            <color indexed="64"/>
          </top>
          <bottom style="thin">
            <color indexed="64"/>
          </bottom>
        </border>
      </ndxf>
    </rcc>
    <rcc rId="0" sId="1" dxf="1">
      <nc r="AG111">
        <f>AF111/(12*(Y111+Y112))*1000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H111">
        <f>AG111/AB111</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thin">
            <color indexed="64"/>
          </bottom>
        </border>
      </ndxf>
    </rcc>
    <rcc rId="0" sId="1" dxf="1">
      <nc r="AJ111">
        <f>AD111+AD112+AE111-(AI111*Z111+AI112*Z112)*0.012</f>
      </nc>
      <ndxf>
        <font>
          <sz val="10"/>
          <color auto="1"/>
          <name val="Arial CE"/>
          <charset val="238"/>
          <scheme val="none"/>
        </font>
        <numFmt numFmtId="164" formatCode="0.0"/>
        <fill>
          <patternFill patternType="solid">
            <bgColor indexed="41"/>
          </patternFill>
        </fill>
        <border outline="0">
          <top style="thin">
            <color indexed="64"/>
          </top>
          <bottom style="thin">
            <color indexed="64"/>
          </bottom>
        </border>
      </ndxf>
    </rcc>
    <rcc rId="0" sId="1" dxf="1">
      <nc r="AK111">
        <f>AJ111/(12*(AI111+AI112))*1000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L111">
        <f>AK111/AB111</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fmt sheetId="1" sqref="AM111" start="0" length="0">
      <dxf>
        <font>
          <sz val="10"/>
          <color auto="1"/>
          <name val="Arial CE"/>
          <charset val="238"/>
          <scheme val="none"/>
        </font>
        <numFmt numFmtId="164" formatCode="0.0"/>
        <border outline="0">
          <left style="medium">
            <color indexed="64"/>
          </left>
          <right style="medium">
            <color indexed="64"/>
          </right>
          <top style="thin">
            <color indexed="64"/>
          </top>
          <bottom style="thin">
            <color indexed="64"/>
          </bottom>
        </border>
      </dxf>
    </rfmt>
    <rcc rId="0" sId="1" dxf="1">
      <nc r="AN111">
        <f>(AM111+AM112)/(12*(AI111+AI112))*1000</f>
      </nc>
      <ndxf>
        <font>
          <sz val="10"/>
          <color auto="1"/>
          <name val="Arial CE"/>
          <charset val="238"/>
          <scheme val="none"/>
        </font>
        <numFmt numFmtId="1" formatCode="0"/>
        <fill>
          <patternFill patternType="solid">
            <bgColor indexed="41"/>
          </patternFill>
        </fill>
        <border outline="0">
          <right style="thin">
            <color indexed="64"/>
          </right>
          <top style="thin">
            <color indexed="64"/>
          </top>
          <bottom style="thin">
            <color indexed="64"/>
          </bottom>
        </border>
      </ndxf>
    </rcc>
    <rcc rId="0" sId="1" dxf="1">
      <nc r="AO111">
        <f>(H111+I111+H112+I112)/(12*(D111+D112))*1000+AK111+AN111</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s="1" dxf="1">
      <nc r="AP111">
        <f>(AK111+AN111)/((H111+I111+H112+I112)*1000)*(D111+D112)*12</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s="1" dxf="1">
      <nc r="AQ111">
        <f>AO111/((H111+I111+H112+I112)*1000)*(D111+D112)*12</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thin">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medium">
            <color indexed="64"/>
          </top>
          <bottom style="thin">
            <color indexed="64"/>
          </bottom>
        </border>
      </ndxf>
    </rcc>
    <rfmt sheetId="1" sqref="AT111" start="0" length="0">
      <dxf>
        <numFmt numFmtId="1" formatCode="0"/>
        <border outline="0">
          <left style="thin">
            <color indexed="64"/>
          </left>
          <right style="thin">
            <color indexed="64"/>
          </right>
          <top style="medium">
            <color indexed="64"/>
          </top>
          <bottom style="thin">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top style="medium">
            <color indexed="64"/>
          </top>
          <bottom style="thin">
            <color indexed="64"/>
          </bottom>
        </border>
      </ndxf>
    </rcc>
    <rfmt sheetId="1" sqref="AV111" start="0" length="0">
      <dxf>
        <numFmt numFmtId="167" formatCode="#,##0.000"/>
        <border outline="0">
          <left style="medium">
            <color indexed="64"/>
          </left>
          <right style="thin">
            <color indexed="64"/>
          </right>
          <top style="medium">
            <color indexed="64"/>
          </top>
          <bottom style="thin">
            <color indexed="64"/>
          </bottom>
        </border>
      </dxf>
    </rfmt>
    <rfmt sheetId="1" sqref="AW111" start="0" length="0">
      <dxf>
        <numFmt numFmtId="167" formatCode="#,##0.000"/>
        <border outline="0">
          <left style="thin">
            <color indexed="64"/>
          </left>
          <right style="thin">
            <color indexed="64"/>
          </right>
          <top style="medium">
            <color indexed="64"/>
          </top>
          <bottom style="thin">
            <color indexed="64"/>
          </bottom>
        </border>
      </dxf>
    </rfmt>
    <rcc rId="0" sId="1" s="1" dxf="1">
      <nc r="AX111">
        <f>(AR111+AR112+AE111-AV111-AV112)/((AW111+AW112)*12)</f>
      </nc>
      <n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thin">
            <color indexed="64"/>
          </bottom>
        </border>
      </ndxf>
    </rcc>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medium">
            <color indexed="64"/>
          </top>
          <bottom style="thin">
            <color indexed="64"/>
          </bottom>
        </border>
      </dxf>
    </rfmt>
    <rfmt sheetId="1" sqref="BA111" start="0" length="0">
      <dxf>
        <font>
          <sz val="9"/>
        </font>
        <border outline="0">
          <left style="thin">
            <color indexed="64"/>
          </left>
          <right style="medium">
            <color indexed="64"/>
          </right>
          <top style="medium">
            <color indexed="64"/>
          </top>
          <bottom style="thin">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medium">
            <color indexed="64"/>
          </top>
          <bottom style="thin">
            <color indexed="64"/>
          </bottom>
        </border>
      </dxf>
    </rfmt>
    <rcc rId="0" sId="1" dxf="1">
      <nc r="BE111">
        <f>IF(AR111+AR112+AE111-AV111-AV112&lt;0,AR111+AR112+AE111-AV111-AV112,0)</f>
      </nc>
      <ndxf>
        <font>
          <b/>
          <sz val="9"/>
        </font>
        <numFmt numFmtId="168" formatCode="#,##0.0"/>
        <fill>
          <patternFill patternType="solid">
            <bgColor indexed="47"/>
          </patternFill>
        </fill>
        <border outline="0">
          <left style="thin">
            <color indexed="64"/>
          </left>
          <right style="thin">
            <color indexed="64"/>
          </right>
          <top style="thin">
            <color indexed="64"/>
          </top>
          <bottom style="thin">
            <color indexed="64"/>
          </bottom>
        </border>
      </ndxf>
    </rcc>
  </rrc>
  <rrc rId="7475"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thin">
            <color indexed="64"/>
          </top>
          <bottom style="medium">
            <color indexed="64"/>
          </bottom>
        </border>
      </dxf>
    </rfmt>
    <rfmt sheetId="1" sqref="B111" start="0" length="0">
      <dxf>
        <font>
          <sz val="9"/>
          <color theme="1"/>
          <name val="Times New Roman CE"/>
          <family val="1"/>
        </font>
        <alignment horizontal="left" vertical="top" wrapText="1"/>
        <border outline="0">
          <left style="thin">
            <color indexed="64"/>
          </left>
          <bottom style="medium">
            <color indexed="64"/>
          </bottom>
        </border>
      </dxf>
    </rfmt>
    <rcc rId="0" sId="1" dxf="1">
      <nc r="C111" t="inlineStr">
        <is>
          <t>NEPED</t>
        </is>
      </nc>
      <ndxf>
        <font>
          <sz val="9"/>
          <name val="Times New Roman CE"/>
          <family val="1"/>
        </font>
        <alignment horizontal="left" vertical="center" wrapText="1"/>
        <border outline="0">
          <left style="thin">
            <color indexed="64"/>
          </left>
          <top style="thin">
            <color indexed="64"/>
          </top>
          <bottom style="medium">
            <color indexed="64"/>
          </bottom>
        </border>
      </ndxf>
    </rcc>
    <rfmt sheetId="1" sqref="D111" start="0" length="0">
      <dxf>
        <numFmt numFmtId="167" formatCode="#,##0.000"/>
        <border outline="0">
          <left style="thin">
            <color indexed="64"/>
          </left>
          <right style="thin">
            <color indexed="64"/>
          </right>
          <top style="thin">
            <color indexed="64"/>
          </top>
          <bottom style="medium">
            <color indexed="64"/>
          </bottom>
        </border>
      </dxf>
    </rfmt>
    <rfmt sheetId="1" sqref="E111" start="0" length="0">
      <dxf>
        <numFmt numFmtId="167" formatCode="#,##0.000"/>
        <border outline="0">
          <right style="medium">
            <color auto="1"/>
          </right>
          <top style="thin">
            <color auto="1"/>
          </top>
          <bottom style="medium">
            <color auto="1"/>
          </bottom>
        </border>
      </dxf>
    </rfmt>
    <rfmt sheetId="1" sqref="F111" start="0" length="0">
      <dxf>
        <numFmt numFmtId="167" formatCode="#,##0.000"/>
        <border outline="0">
          <right style="thin">
            <color indexed="64"/>
          </right>
          <top style="thin">
            <color indexed="64"/>
          </top>
          <bottom style="medium">
            <color indexed="64"/>
          </bottom>
        </border>
      </dxf>
    </rfmt>
    <rfmt sheetId="1" sqref="G111" start="0" length="0">
      <dxf>
        <numFmt numFmtId="167" formatCode="#,##0.000"/>
        <border outline="0">
          <right style="thin">
            <color indexed="64"/>
          </right>
          <top style="thin">
            <color indexed="64"/>
          </top>
          <bottom style="medium">
            <color indexed="64"/>
          </bottom>
        </border>
      </dxf>
    </rfmt>
    <rfmt sheetId="1" sqref="H111" start="0" length="0">
      <dxf>
        <numFmt numFmtId="167" formatCode="#,##0.000"/>
        <border outline="0">
          <right style="thin">
            <color indexed="64"/>
          </right>
          <top style="thin">
            <color indexed="64"/>
          </top>
          <bottom style="medium">
            <color indexed="64"/>
          </bottom>
        </border>
      </dxf>
    </rfmt>
    <rfmt sheetId="1" sqref="I111" start="0" length="0">
      <dxf>
        <numFmt numFmtId="167" formatCode="#,##0.000"/>
        <border outline="0">
          <right style="thin">
            <color indexed="64"/>
          </right>
          <top style="thin">
            <color indexed="64"/>
          </top>
          <bottom style="medium">
            <color indexed="64"/>
          </bottom>
        </border>
      </dxf>
    </rfmt>
    <rfmt sheetId="1" sqref="J111" start="0" length="0">
      <dxf>
        <numFmt numFmtId="167" formatCode="#,##0.000"/>
        <border outline="0">
          <right style="thin">
            <color indexed="64"/>
          </right>
          <top style="thin">
            <color indexed="64"/>
          </top>
          <bottom style="medium">
            <color indexed="64"/>
          </bottom>
        </border>
      </dxf>
    </rfmt>
    <rfmt sheetId="1" sqref="K111" start="0" length="0">
      <dxf>
        <numFmt numFmtId="167" formatCode="#,##0.000"/>
        <border outline="0">
          <right style="thin">
            <color indexed="64"/>
          </right>
          <top style="thin">
            <color indexed="64"/>
          </top>
          <bottom style="medium">
            <color indexed="64"/>
          </bottom>
        </border>
      </dxf>
    </rfmt>
    <rfmt sheetId="1" sqref="L111" start="0" length="0">
      <dxf>
        <numFmt numFmtId="167" formatCode="#,##0.000"/>
        <border outline="0">
          <right style="thin">
            <color indexed="64"/>
          </right>
          <top style="thin">
            <color indexed="64"/>
          </top>
          <bottom style="medium">
            <color indexed="64"/>
          </bottom>
        </border>
      </dxf>
    </rfmt>
    <rfmt sheetId="1" sqref="M111" start="0" length="0">
      <dxf>
        <numFmt numFmtId="167" formatCode="#,##0.000"/>
        <border outline="0">
          <right style="thin">
            <color indexed="64"/>
          </right>
          <top style="thin">
            <color indexed="64"/>
          </top>
          <bottom style="medium">
            <color indexed="64"/>
          </bottom>
        </border>
      </dxf>
    </rfmt>
    <rfmt sheetId="1" sqref="N111" start="0" length="0">
      <dxf>
        <numFmt numFmtId="167" formatCode="#,##0.000"/>
        <border outline="0">
          <right style="thin">
            <color indexed="64"/>
          </right>
          <top style="thin">
            <color indexed="64"/>
          </top>
          <bottom style="medium">
            <color indexed="64"/>
          </bottom>
        </border>
      </dxf>
    </rfmt>
    <rfmt sheetId="1" sqref="O111" start="0" length="0">
      <dxf>
        <numFmt numFmtId="167" formatCode="#,##0.000"/>
        <border outline="0">
          <right style="thin">
            <color indexed="64"/>
          </right>
          <top style="thin">
            <color indexed="64"/>
          </top>
          <bottom style="medium">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top style="thin">
            <color indexed="64"/>
          </top>
          <bottom style="medium">
            <color indexed="64"/>
          </bottom>
        </border>
      </ndxf>
    </rcc>
    <rcc rId="0" sId="1" dxf="1">
      <nc r="Q111" t="inlineStr">
        <is>
          <t>x</t>
        </is>
      </nc>
      <ndxf>
        <font>
          <sz val="8"/>
        </font>
        <numFmt numFmtId="1" formatCode="0"/>
        <alignment horizontal="center" vertical="top"/>
        <border outline="0">
          <left style="medium">
            <color indexed="64"/>
          </left>
          <right style="medium">
            <color indexed="64"/>
          </right>
          <top style="thin">
            <color indexed="64"/>
          </top>
          <bottom style="medium">
            <color indexed="64"/>
          </bottom>
        </border>
      </ndxf>
    </rcc>
    <rcc rId="0" sId="1" dxf="1">
      <nc r="R111" t="inlineStr">
        <is>
          <t>x</t>
        </is>
      </nc>
      <ndxf>
        <font>
          <sz val="8"/>
        </font>
        <numFmt numFmtId="1" formatCode="0"/>
        <alignment horizontal="center" vertical="top"/>
        <border outline="0">
          <right style="thin">
            <color indexed="64"/>
          </right>
          <top style="thin">
            <color indexed="64"/>
          </top>
          <bottom style="medium">
            <color indexed="64"/>
          </bottom>
        </border>
      </ndxf>
    </rcc>
    <rcc rId="0" sId="1" dxf="1">
      <nc r="S111" t="inlineStr">
        <is>
          <t>x</t>
        </is>
      </nc>
      <ndxf>
        <font>
          <sz val="8"/>
        </font>
        <numFmt numFmtId="1" formatCode="0"/>
        <alignment horizontal="center" vertical="top"/>
        <border outline="0">
          <left style="thin">
            <color indexed="64"/>
          </left>
          <right style="medium">
            <color indexed="64"/>
          </right>
          <top style="thin">
            <color indexed="64"/>
          </top>
          <bottom style="medium">
            <color indexed="64"/>
          </bottom>
        </border>
      </ndxf>
    </rcc>
    <rcc rId="0" sId="1" dxf="1">
      <nc r="T111">
        <f>P111/(12*D111)*1000</f>
      </nc>
      <ndxf>
        <numFmt numFmtId="1" formatCode="0"/>
        <fill>
          <patternFill patternType="solid">
            <bgColor rgb="FFCCFFFF"/>
          </patternFill>
        </fill>
        <border outline="0">
          <right style="thin">
            <color indexed="64"/>
          </right>
          <top style="thin">
            <color indexed="64"/>
          </top>
          <bottom style="medium">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umFmtId="4">
      <nc r="X111">
        <v>0</v>
      </nc>
      <ndxf>
        <font>
          <sz val="9"/>
          <color theme="1"/>
        </font>
        <numFmt numFmtId="169" formatCode="0.0000"/>
        <fill>
          <patternFill patternType="solid">
            <bgColor theme="9" tint="0.59999389629810485"/>
          </patternFill>
        </fill>
        <border outline="0">
          <top style="thin">
            <color indexed="64"/>
          </top>
          <bottom style="medium">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medium">
            <color indexed="64"/>
          </bottom>
        </border>
      </dxf>
    </rfmt>
    <rcc rId="0" sId="1" dxf="1">
      <nc r="Z111">
        <f>T111*1</f>
      </nc>
      <ndxf>
        <numFmt numFmtId="1" formatCode="0"/>
        <fill>
          <patternFill patternType="solid">
            <bgColor rgb="FFCCFFFF"/>
          </patternFill>
        </fill>
        <alignment horizontal="center" vertical="top"/>
        <border outline="0">
          <left style="medium">
            <color indexed="64"/>
          </left>
          <top style="thin">
            <color indexed="64"/>
          </top>
          <bottom style="medium">
            <color indexed="64"/>
          </bottom>
        </border>
      </ndxf>
    </rcc>
    <rcc rId="0" sId="1" dxf="1">
      <nc r="AA111">
        <f>T111-W111+X111*(F111+0.8*(G111+L111+M111))</f>
      </nc>
      <ndxf>
        <numFmt numFmtId="1" formatCode="0"/>
        <fill>
          <patternFill patternType="solid">
            <bgColor rgb="FFCCFFFF"/>
          </patternFill>
        </fill>
        <alignment horizontal="center" vertical="top"/>
        <border outline="0">
          <left style="thin">
            <color indexed="64"/>
          </left>
          <top style="thin">
            <color indexed="64"/>
          </top>
          <bottom style="medium">
            <color indexed="64"/>
          </bottom>
        </border>
      </ndxf>
    </rcc>
    <rcc rId="0" sId="1" dxf="1">
      <nc r="AB111">
        <f>Z111-AA111</f>
      </nc>
      <ndxf>
        <numFmt numFmtId="1" formatCode="0"/>
        <fill>
          <patternFill patternType="solid">
            <bgColor rgb="FFCCFFFF"/>
          </patternFill>
        </fill>
        <alignment horizontal="center" vertical="top"/>
        <border outline="0">
          <left style="thin">
            <color indexed="64"/>
          </left>
          <right style="medium">
            <color indexed="64"/>
          </right>
          <top style="thin">
            <color indexed="64"/>
          </top>
          <bottom style="medium">
            <color indexed="64"/>
          </bottom>
        </border>
      </ndxf>
    </rcc>
    <rcc rId="0" sId="1" dxf="1">
      <nc r="AC111" t="inlineStr">
        <is>
          <t>x</t>
        </is>
      </nc>
      <ndxf>
        <font>
          <sz val="8"/>
        </font>
        <numFmt numFmtId="168" formatCode="#,##0.0"/>
        <alignment horizontal="center" vertical="top"/>
        <border outline="0">
          <top style="thin">
            <color indexed="64"/>
          </top>
          <bottom style="medium">
            <color indexed="64"/>
          </bottom>
        </border>
      </ndxf>
    </rcc>
    <rfmt sheetId="1" sqref="AD111" start="0" length="0">
      <dxf>
        <font>
          <sz val="10"/>
          <color auto="1"/>
          <name val="Arial CE"/>
          <charset val="238"/>
          <scheme val="none"/>
        </font>
        <numFmt numFmtId="167" formatCode="#,##0.000"/>
        <alignment horizontal="center" vertical="top"/>
        <border outline="0">
          <left style="medium">
            <color indexed="64"/>
          </left>
          <right style="medium">
            <color indexed="64"/>
          </right>
          <top style="thin">
            <color indexed="64"/>
          </top>
          <bottom style="medium">
            <color indexed="64"/>
          </bottom>
        </border>
      </dxf>
    </rfmt>
    <rfmt sheetId="1" sqref="AE111" start="0" length="0">
      <dxf>
        <font>
          <sz val="10"/>
          <color auto="1"/>
          <name val="Arial CE"/>
          <charset val="238"/>
          <scheme val="none"/>
        </font>
        <numFmt numFmtId="167" formatCode="#,##0.000"/>
        <alignment horizontal="center" vertical="top"/>
        <border outline="0">
          <right style="thin">
            <color indexed="64"/>
          </right>
          <top style="thin">
            <color indexed="64"/>
          </top>
          <bottom style="medium">
            <color indexed="64"/>
          </bottom>
        </border>
      </dxf>
    </rfmt>
    <rcc rId="0" sId="1" dxf="1">
      <nc r="AF111" t="inlineStr">
        <is>
          <t>x</t>
        </is>
      </nc>
      <ndxf>
        <font>
          <sz val="8"/>
        </font>
        <numFmt numFmtId="170" formatCode="#,##0.0000"/>
        <alignment horizontal="center" vertical="top"/>
        <border outline="0">
          <right style="thin">
            <color indexed="64"/>
          </right>
          <top style="thin">
            <color indexed="64"/>
          </top>
          <bottom style="medium">
            <color indexed="64"/>
          </bottom>
        </border>
      </ndxf>
    </rcc>
    <rcc rId="0" sId="1" dxf="1">
      <nc r="AG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H111" t="inlineStr">
        <is>
          <t>x</t>
        </is>
      </nc>
      <ndxf>
        <font>
          <sz val="8"/>
        </font>
        <numFmt numFmtId="166" formatCode="0.0%"/>
        <alignment horizontal="center" vertical="top"/>
        <border outline="0">
          <left style="thin">
            <color indexed="64"/>
          </left>
          <right style="thin">
            <color indexed="64"/>
          </right>
          <top style="thin">
            <color indexed="64"/>
          </top>
          <bottom style="medium">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medium">
            <color indexed="64"/>
          </bottom>
        </border>
      </ndxf>
    </rcc>
    <rcc rId="0" sId="1" dxf="1">
      <nc r="AJ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K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L111" t="inlineStr">
        <is>
          <t>x</t>
        </is>
      </nc>
      <ndxf>
        <font>
          <sz val="8"/>
        </font>
        <numFmt numFmtId="166" formatCode="0.0%"/>
        <alignment horizontal="center" vertical="top"/>
        <border outline="0">
          <left style="thin">
            <color indexed="64"/>
          </left>
          <top style="thin">
            <color indexed="64"/>
          </top>
          <bottom style="medium">
            <color indexed="64"/>
          </bottom>
        </border>
      </ndxf>
    </rcc>
    <rfmt sheetId="1" sqref="AM111" start="0" length="0">
      <dxf>
        <font>
          <sz val="8"/>
        </font>
        <numFmt numFmtId="164" formatCode="0.0"/>
        <alignment horizontal="center" vertical="top"/>
        <border outline="0">
          <left style="medium">
            <color indexed="64"/>
          </left>
          <right style="medium">
            <color indexed="64"/>
          </right>
          <top style="thin">
            <color indexed="64"/>
          </top>
          <bottom style="medium">
            <color indexed="64"/>
          </bottom>
        </border>
      </dxf>
    </rfmt>
    <rcc rId="0" sId="1" dxf="1">
      <nc r="AN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O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P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Q111" t="inlineStr">
        <is>
          <t>x</t>
        </is>
      </nc>
      <ndxf>
        <font>
          <sz val="8"/>
        </font>
        <numFmt numFmtId="164" formatCode="0.0"/>
        <alignment horizontal="center" vertical="top"/>
        <border outline="0">
          <top style="thin">
            <color indexed="64"/>
          </top>
          <bottom style="medium">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medium">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thin">
            <color indexed="64"/>
          </top>
          <bottom style="medium">
            <color indexed="64"/>
          </bottom>
        </border>
      </ndxf>
    </rcc>
    <rfmt sheetId="1" sqref="AT111" start="0" length="0">
      <dxf>
        <numFmt numFmtId="1" formatCode="0"/>
        <border outline="0">
          <left style="thin">
            <color indexed="64"/>
          </left>
          <right style="thin">
            <color indexed="64"/>
          </right>
          <top style="thin">
            <color indexed="64"/>
          </top>
          <bottom style="medium">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top style="thin">
            <color indexed="64"/>
          </top>
          <bottom style="medium">
            <color indexed="64"/>
          </bottom>
        </border>
      </ndxf>
    </rcc>
    <rfmt sheetId="1" sqref="AV111" start="0" length="0">
      <dxf>
        <numFmt numFmtId="167" formatCode="#,##0.000"/>
        <border outline="0">
          <left style="medium">
            <color indexed="64"/>
          </left>
          <right style="thin">
            <color indexed="64"/>
          </right>
          <top style="thin">
            <color indexed="64"/>
          </top>
          <bottom style="medium">
            <color indexed="64"/>
          </bottom>
        </border>
      </dxf>
    </rfmt>
    <rfmt sheetId="1" sqref="AW111" start="0" length="0">
      <dxf>
        <numFmt numFmtId="167" formatCode="#,##0.000"/>
        <border outline="0">
          <left style="thin">
            <color indexed="64"/>
          </left>
          <right style="thin">
            <color indexed="64"/>
          </right>
          <top style="thin">
            <color indexed="64"/>
          </top>
          <bottom style="medium">
            <color indexed="64"/>
          </bottom>
        </border>
      </dxf>
    </rfmt>
    <rfmt sheetId="1" s="1" sqref="AX111" start="0" length="0">
      <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medium">
            <color indexed="64"/>
          </bottom>
        </border>
      </dxf>
    </rfmt>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thin">
            <color indexed="64"/>
          </top>
          <bottom style="medium">
            <color indexed="64"/>
          </bottom>
        </border>
      </dxf>
    </rfmt>
    <rfmt sheetId="1" sqref="BA111" start="0" length="0">
      <dxf>
        <font>
          <sz val="9"/>
        </font>
        <border outline="0">
          <left style="thin">
            <color indexed="64"/>
          </left>
          <right style="medium">
            <color indexed="64"/>
          </right>
          <top style="thin">
            <color indexed="64"/>
          </top>
          <bottom style="medium">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thin">
            <color indexed="64"/>
          </top>
          <bottom style="medium">
            <color indexed="64"/>
          </bottom>
        </border>
      </dxf>
    </rfmt>
    <rfmt sheetId="1" sqref="BE111" start="0" length="0">
      <dxf>
        <font>
          <b/>
          <sz val="9"/>
        </font>
        <numFmt numFmtId="168" formatCode="#,##0.0"/>
        <fill>
          <patternFill patternType="solid">
            <bgColor indexed="47"/>
          </patternFill>
        </fill>
        <border outline="0">
          <left style="thin">
            <color indexed="64"/>
          </left>
          <right style="thin">
            <color indexed="64"/>
          </right>
          <top style="thin">
            <color indexed="64"/>
          </top>
          <bottom style="medium">
            <color indexed="64"/>
          </bottom>
        </border>
      </dxf>
    </rfmt>
  </rrc>
  <rrc rId="7476"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medium">
            <color indexed="64"/>
          </top>
          <bottom style="thin">
            <color indexed="64"/>
          </bottom>
        </border>
      </dxf>
    </rfmt>
    <rfmt sheetId="1" sqref="B111" start="0" length="0">
      <dxf>
        <font>
          <sz val="9"/>
          <color theme="1"/>
          <name val="Times New Roman CE"/>
          <family val="1"/>
        </font>
        <alignment horizontal="left" vertical="top" wrapText="1"/>
        <border outline="0">
          <left style="thin">
            <color indexed="64"/>
          </left>
          <top style="medium">
            <color indexed="64"/>
          </top>
        </border>
      </dxf>
    </rfmt>
    <rcc rId="0" sId="1" dxf="1">
      <nc r="C111" t="inlineStr">
        <is>
          <t>PED</t>
        </is>
      </nc>
      <ndxf>
        <font>
          <sz val="9"/>
          <name val="Times New Roman CE"/>
          <family val="1"/>
        </font>
        <alignment horizontal="left" vertical="center" wrapText="1"/>
        <border outline="0">
          <left style="thin">
            <color indexed="64"/>
          </left>
          <top style="medium">
            <color indexed="64"/>
          </top>
          <bottom style="thin">
            <color indexed="64"/>
          </bottom>
        </border>
      </ndxf>
    </rcc>
    <rfmt sheetId="1" sqref="D111" start="0" length="0">
      <dxf>
        <numFmt numFmtId="167" formatCode="#,##0.000"/>
        <border outline="0">
          <left style="thin">
            <color indexed="64"/>
          </left>
          <right style="thin">
            <color indexed="64"/>
          </right>
          <bottom style="thin">
            <color indexed="64"/>
          </bottom>
        </border>
      </dxf>
    </rfmt>
    <rfmt sheetId="1" sqref="E111" start="0" length="0">
      <dxf>
        <numFmt numFmtId="167" formatCode="#,##0.000"/>
        <border outline="0">
          <right style="medium">
            <color indexed="64"/>
          </right>
          <bottom style="thin">
            <color indexed="64"/>
          </bottom>
        </border>
      </dxf>
    </rfmt>
    <rfmt sheetId="1" sqref="F111" start="0" length="0">
      <dxf>
        <numFmt numFmtId="167" formatCode="#,##0.000"/>
        <border outline="0">
          <right style="thin">
            <color indexed="64"/>
          </right>
          <bottom style="thin">
            <color indexed="64"/>
          </bottom>
        </border>
      </dxf>
    </rfmt>
    <rfmt sheetId="1" sqref="G111" start="0" length="0">
      <dxf>
        <numFmt numFmtId="167" formatCode="#,##0.000"/>
        <border outline="0">
          <right style="thin">
            <color indexed="64"/>
          </right>
          <bottom style="thin">
            <color indexed="64"/>
          </bottom>
        </border>
      </dxf>
    </rfmt>
    <rfmt sheetId="1" sqref="H111" start="0" length="0">
      <dxf>
        <numFmt numFmtId="167" formatCode="#,##0.000"/>
        <border outline="0">
          <right style="thin">
            <color indexed="64"/>
          </right>
          <bottom style="thin">
            <color indexed="64"/>
          </bottom>
        </border>
      </dxf>
    </rfmt>
    <rfmt sheetId="1" sqref="I111" start="0" length="0">
      <dxf>
        <numFmt numFmtId="167" formatCode="#,##0.000"/>
        <border outline="0">
          <right style="thin">
            <color indexed="64"/>
          </right>
          <bottom style="thin">
            <color indexed="64"/>
          </bottom>
        </border>
      </dxf>
    </rfmt>
    <rfmt sheetId="1" sqref="J111" start="0" length="0">
      <dxf>
        <numFmt numFmtId="167" formatCode="#,##0.000"/>
        <border outline="0">
          <right style="thin">
            <color indexed="64"/>
          </right>
          <bottom style="thin">
            <color indexed="64"/>
          </bottom>
        </border>
      </dxf>
    </rfmt>
    <rfmt sheetId="1" sqref="K111" start="0" length="0">
      <dxf>
        <numFmt numFmtId="167" formatCode="#,##0.000"/>
        <border outline="0">
          <right style="thin">
            <color indexed="64"/>
          </right>
          <bottom style="thin">
            <color indexed="64"/>
          </bottom>
        </border>
      </dxf>
    </rfmt>
    <rfmt sheetId="1" sqref="L111" start="0" length="0">
      <dxf>
        <numFmt numFmtId="167" formatCode="#,##0.000"/>
        <border outline="0">
          <right style="thin">
            <color indexed="64"/>
          </right>
          <bottom style="thin">
            <color indexed="64"/>
          </bottom>
        </border>
      </dxf>
    </rfmt>
    <rfmt sheetId="1" sqref="M111" start="0" length="0">
      <dxf>
        <numFmt numFmtId="167" formatCode="#,##0.000"/>
        <border outline="0">
          <right style="thin">
            <color indexed="64"/>
          </right>
          <bottom style="thin">
            <color indexed="64"/>
          </bottom>
        </border>
      </dxf>
    </rfmt>
    <rfmt sheetId="1" sqref="N111" start="0" length="0">
      <dxf>
        <numFmt numFmtId="167" formatCode="#,##0.000"/>
        <border outline="0">
          <right style="thin">
            <color indexed="64"/>
          </right>
          <bottom style="thin">
            <color indexed="64"/>
          </bottom>
        </border>
      </dxf>
    </rfmt>
    <rfmt sheetId="1" sqref="O111" start="0" length="0">
      <dxf>
        <numFmt numFmtId="167" formatCode="#,##0.000"/>
        <border outline="0">
          <right style="thin">
            <color indexed="64"/>
          </right>
          <bottom style="thin">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bottom style="thin">
            <color indexed="64"/>
          </bottom>
        </border>
      </ndxf>
    </rcc>
    <rcc rId="0" sId="1" dxf="1">
      <nc r="Q111">
        <f>P111+P112</f>
      </nc>
      <ndxf>
        <font>
          <sz val="10"/>
          <color auto="1"/>
          <name val="Arial CE"/>
          <charset val="238"/>
          <scheme val="none"/>
        </font>
        <numFmt numFmtId="167" formatCode="#,##0.000"/>
        <fill>
          <patternFill patternType="solid">
            <bgColor rgb="FFCCFFFF"/>
          </patternFill>
        </fill>
        <border outline="0">
          <left style="medium">
            <color indexed="64"/>
          </left>
          <right style="medium">
            <color indexed="64"/>
          </right>
          <top style="thin">
            <color indexed="64"/>
          </top>
          <bottom style="thin">
            <color indexed="64"/>
          </bottom>
        </border>
      </ndxf>
    </rcc>
    <rfmt sheetId="1" sqref="R111" start="0" length="0">
      <dxf>
        <font>
          <sz val="10"/>
          <color auto="1"/>
          <name val="Arial CE"/>
          <charset val="238"/>
          <scheme val="none"/>
        </font>
        <numFmt numFmtId="170" formatCode="#,##0.0000"/>
        <fill>
          <patternFill patternType="solid">
            <bgColor rgb="FFFFFF99"/>
          </patternFill>
        </fill>
        <border outline="0">
          <left style="thin">
            <color indexed="64"/>
          </left>
          <right style="thin">
            <color indexed="64"/>
          </right>
          <top style="thin">
            <color indexed="64"/>
          </top>
          <bottom style="thin">
            <color indexed="64"/>
          </bottom>
        </border>
      </dxf>
    </rfmt>
    <rcc rId="0" sId="1" dxf="1">
      <nc r="S111">
        <f>Q111-R111</f>
      </nc>
      <ndxf>
        <numFmt numFmtId="167" formatCode="#,##0.000"/>
        <fill>
          <patternFill patternType="solid">
            <bgColor rgb="FFCCFFFF"/>
          </patternFill>
        </fill>
        <border outline="0">
          <right style="medium">
            <color indexed="64"/>
          </right>
          <top style="medium">
            <color indexed="64"/>
          </top>
          <bottom style="thin">
            <color indexed="64"/>
          </bottom>
        </border>
      </ndxf>
    </rcc>
    <rcc rId="0" sId="1" dxf="1">
      <nc r="T111">
        <f>P111/(12*D111)*1000</f>
      </nc>
      <ndxf>
        <numFmt numFmtId="1" formatCode="0"/>
        <fill>
          <patternFill patternType="solid">
            <bgColor rgb="FFCCFFFF"/>
          </patternFill>
        </fill>
        <border outline="0">
          <right style="thin">
            <color indexed="64"/>
          </right>
          <bottom style="thin">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bottom style="thin">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bottom style="thin">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bottom style="thin">
            <color indexed="64"/>
          </bottom>
        </border>
      </ndxf>
    </rcc>
    <rcc rId="0" sId="1" dxf="1" numFmtId="4">
      <nc r="X111">
        <v>0.02</v>
      </nc>
      <ndxf>
        <font>
          <sz val="9"/>
          <color theme="1"/>
        </font>
        <numFmt numFmtId="169" formatCode="0.0000"/>
        <fill>
          <patternFill patternType="solid">
            <bgColor theme="9" tint="0.59999389629810485"/>
          </patternFill>
        </fill>
        <border outline="0">
          <bottom style="thin">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thin">
            <color indexed="64"/>
          </bottom>
        </border>
      </dxf>
    </rfmt>
    <rcc rId="0" sId="1" dxf="1">
      <nc r="Z111">
        <f>T111*1.016</f>
      </nc>
      <ndxf>
        <numFmt numFmtId="1" formatCode="0"/>
        <fill>
          <patternFill patternType="solid">
            <bgColor rgb="FFCCFFFF"/>
          </patternFill>
        </fill>
        <border outline="0">
          <right style="thin">
            <color indexed="64"/>
          </right>
          <top style="thin">
            <color indexed="64"/>
          </top>
          <bottom style="thin">
            <color indexed="64"/>
          </bottom>
        </border>
      </ndxf>
    </rcc>
    <rcc rId="0" sId="1" dxf="1">
      <nc r="AA111">
        <f>T111-W111+X111*(F111+0.8*(G111+L111+M111))</f>
      </nc>
      <ndxf>
        <numFmt numFmtId="1" formatCode="0"/>
        <fill>
          <patternFill patternType="solid">
            <bgColor indexed="41"/>
          </patternFill>
        </fill>
        <border outline="0">
          <left style="thin">
            <color indexed="64"/>
          </left>
          <top style="thin">
            <color indexed="64"/>
          </top>
          <bottom style="thin">
            <color indexed="64"/>
          </bottom>
        </border>
      </ndxf>
    </rcc>
    <rcc rId="0" sId="1" dxf="1">
      <nc r="AB111">
        <f>Z111-AA111</f>
      </nc>
      <ndxf>
        <numFmt numFmtId="1" formatCode="0"/>
        <fill>
          <patternFill patternType="solid">
            <bgColor indexed="41"/>
          </patternFill>
        </fill>
        <border outline="0">
          <left style="thin">
            <color indexed="64"/>
          </left>
          <right style="medium">
            <color indexed="64"/>
          </right>
          <top style="thin">
            <color indexed="64"/>
          </top>
          <bottom style="thin">
            <color indexed="64"/>
          </bottom>
        </border>
      </ndxf>
    </rcc>
    <rcc rId="0" sId="1" dxf="1">
      <nc r="AC111">
        <f>(Y111*Z111+Y112*Z112)*0.012</f>
      </nc>
      <ndxf>
        <font>
          <sz val="10"/>
          <color auto="1"/>
          <name val="Arial CE"/>
          <charset val="238"/>
          <scheme val="none"/>
        </font>
        <numFmt numFmtId="168" formatCode="#,##0.0"/>
        <fill>
          <patternFill patternType="solid">
            <bgColor indexed="41"/>
          </patternFill>
        </fill>
        <border outline="0">
          <top style="thin">
            <color indexed="64"/>
          </top>
          <bottom style="thin">
            <color indexed="64"/>
          </bottom>
        </border>
      </ndxf>
    </rcc>
    <rfmt sheetId="1" sqref="AD111" start="0" length="0">
      <dxf>
        <font>
          <sz val="10"/>
          <color auto="1"/>
          <name val="Arial CE"/>
          <charset val="238"/>
          <scheme val="none"/>
        </font>
        <numFmt numFmtId="167" formatCode="#,##0.000"/>
        <fill>
          <patternFill patternType="solid">
            <bgColor rgb="FFFFFFCC"/>
          </patternFill>
        </fill>
        <alignment horizontal="center" vertical="top"/>
        <border outline="0">
          <left style="medium">
            <color indexed="64"/>
          </left>
          <right style="medium">
            <color indexed="64"/>
          </right>
          <top style="thin">
            <color indexed="64"/>
          </top>
          <bottom style="thin">
            <color indexed="64"/>
          </bottom>
        </border>
      </dxf>
    </rfmt>
    <rfmt sheetId="1" sqref="AE111" start="0" length="0">
      <dxf>
        <font>
          <sz val="10"/>
          <color auto="1"/>
          <name val="Arial CE"/>
          <charset val="238"/>
          <scheme val="none"/>
        </font>
        <numFmt numFmtId="167" formatCode="#,##0.000"/>
        <fill>
          <patternFill patternType="solid">
            <bgColor rgb="FFFFFFCC"/>
          </patternFill>
        </fill>
        <alignment horizontal="center" vertical="top"/>
        <border outline="0">
          <right style="thin">
            <color indexed="64"/>
          </right>
          <top style="thin">
            <color indexed="64"/>
          </top>
          <bottom style="thin">
            <color indexed="64"/>
          </bottom>
        </border>
      </dxf>
    </rfmt>
    <rcc rId="0" sId="1" dxf="1">
      <nc r="AF111">
        <f>AD111+AD112+AE111-AC111</f>
      </nc>
      <ndxf>
        <font>
          <sz val="10"/>
          <color auto="1"/>
          <name val="Arial CE"/>
          <charset val="238"/>
          <scheme val="none"/>
        </font>
        <numFmt numFmtId="170" formatCode="#,##0.0000"/>
        <fill>
          <patternFill patternType="solid">
            <bgColor indexed="41"/>
          </patternFill>
        </fill>
        <border outline="0">
          <right style="thin">
            <color indexed="64"/>
          </right>
          <top style="thin">
            <color indexed="64"/>
          </top>
          <bottom style="thin">
            <color indexed="64"/>
          </bottom>
        </border>
      </ndxf>
    </rcc>
    <rcc rId="0" sId="1" dxf="1">
      <nc r="AG111">
        <f>AF111/(12*(Y111+Y112))*1000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H111">
        <f>AG111/AB111</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thin">
            <color indexed="64"/>
          </bottom>
        </border>
      </ndxf>
    </rcc>
    <rcc rId="0" sId="1" dxf="1">
      <nc r="AJ111">
        <f>AD111+AD112+AE111-(AI111*Z111+AI112*Z112)*0.012</f>
      </nc>
      <ndxf>
        <font>
          <sz val="10"/>
          <color auto="1"/>
          <name val="Arial CE"/>
          <charset val="238"/>
          <scheme val="none"/>
        </font>
        <numFmt numFmtId="164" formatCode="0.0"/>
        <fill>
          <patternFill patternType="solid">
            <bgColor indexed="41"/>
          </patternFill>
        </fill>
        <border outline="0">
          <top style="thin">
            <color indexed="64"/>
          </top>
          <bottom style="thin">
            <color indexed="64"/>
          </bottom>
        </border>
      </ndxf>
    </rcc>
    <rcc rId="0" sId="1" dxf="1">
      <nc r="AK111">
        <f>AJ111/(12*(AI111+AI112))*1000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L111">
        <f>AK111/AB111</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fmt sheetId="1" sqref="AM111" start="0" length="0">
      <dxf>
        <font>
          <sz val="10"/>
          <color auto="1"/>
          <name val="Arial CE"/>
          <charset val="238"/>
          <scheme val="none"/>
        </font>
        <numFmt numFmtId="164" formatCode="0.0"/>
        <border outline="0">
          <left style="medium">
            <color indexed="64"/>
          </left>
          <right style="medium">
            <color indexed="64"/>
          </right>
          <top style="thin">
            <color indexed="64"/>
          </top>
          <bottom style="thin">
            <color indexed="64"/>
          </bottom>
        </border>
      </dxf>
    </rfmt>
    <rcc rId="0" sId="1" dxf="1">
      <nc r="AN111">
        <f>(AM111+AM112)/(12*(AI111+AI112))*1000</f>
      </nc>
      <ndxf>
        <font>
          <sz val="10"/>
          <color auto="1"/>
          <name val="Arial CE"/>
          <charset val="238"/>
          <scheme val="none"/>
        </font>
        <numFmt numFmtId="1" formatCode="0"/>
        <fill>
          <patternFill patternType="solid">
            <bgColor indexed="41"/>
          </patternFill>
        </fill>
        <border outline="0">
          <right style="thin">
            <color indexed="64"/>
          </right>
          <top style="thin">
            <color indexed="64"/>
          </top>
          <bottom style="thin">
            <color indexed="64"/>
          </bottom>
        </border>
      </ndxf>
    </rcc>
    <rcc rId="0" sId="1" dxf="1">
      <nc r="AO111">
        <f>(H111+I111+H112+I112)/(12*(D111+D112))*1000+AK111+AN111</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s="1" dxf="1">
      <nc r="AP111">
        <f>(AK111+AN111)/((H111+I111+H112+I112)*1000)*(D111+D112)*12</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s="1" dxf="1">
      <nc r="AQ111">
        <f>AO111/((H111+I111+H112+I112)*1000)*(D111+D112)*12</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thin">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bottom style="thin">
            <color indexed="64"/>
          </bottom>
        </border>
      </ndxf>
    </rcc>
    <rfmt sheetId="1" sqref="AT111" start="0" length="0">
      <dxf>
        <numFmt numFmtId="1" formatCode="0"/>
        <border outline="0">
          <left style="thin">
            <color indexed="64"/>
          </left>
          <right style="thin">
            <color indexed="64"/>
          </right>
          <bottom style="thin">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bottom style="thin">
            <color indexed="64"/>
          </bottom>
        </border>
      </ndxf>
    </rcc>
    <rfmt sheetId="1" sqref="AV111" start="0" length="0">
      <dxf>
        <numFmt numFmtId="167" formatCode="#,##0.000"/>
        <border outline="0">
          <left style="medium">
            <color indexed="64"/>
          </left>
          <right style="thin">
            <color indexed="64"/>
          </right>
          <bottom style="thin">
            <color indexed="64"/>
          </bottom>
        </border>
      </dxf>
    </rfmt>
    <rfmt sheetId="1" sqref="AW111" start="0" length="0">
      <dxf>
        <numFmt numFmtId="167" formatCode="#,##0.000"/>
        <border outline="0">
          <left style="thin">
            <color indexed="64"/>
          </left>
          <right style="thin">
            <color indexed="64"/>
          </right>
          <bottom style="thin">
            <color indexed="64"/>
          </bottom>
        </border>
      </dxf>
    </rfmt>
    <rcc rId="0" sId="1" s="1" dxf="1">
      <nc r="AX111">
        <f>(AR111+AR112+AE111-AV111-AV112)/((AW111+AW112)*12)</f>
      </nc>
      <n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thin">
            <color indexed="64"/>
          </bottom>
        </border>
      </ndxf>
    </rcc>
    <rfmt sheetId="1" sqref="AY111" start="0" length="0">
      <dxf>
        <font>
          <sz val="10"/>
          <color auto="1"/>
          <name val="Arial CE"/>
          <charset val="238"/>
          <scheme val="none"/>
        </font>
      </dxf>
    </rfmt>
    <rfmt sheetId="1" sqref="AZ111" start="0" length="0">
      <dxf>
        <font>
          <sz val="9"/>
        </font>
        <numFmt numFmtId="4" formatCode="#,##0.00"/>
        <border outline="0">
          <left style="medium">
            <color indexed="64"/>
          </left>
          <bottom style="thin">
            <color indexed="64"/>
          </bottom>
        </border>
      </dxf>
    </rfmt>
    <rfmt sheetId="1" sqref="BA111" start="0" length="0">
      <dxf>
        <font>
          <sz val="9"/>
        </font>
        <border outline="0">
          <left style="thin">
            <color indexed="64"/>
          </left>
          <right style="medium">
            <color indexed="64"/>
          </right>
          <bottom style="thin">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bottom style="thin">
            <color indexed="64"/>
          </bottom>
        </border>
      </dxf>
    </rfmt>
    <rcc rId="0" sId="1" dxf="1">
      <nc r="BE111">
        <f>IF(AR111+AR112+AE111-AV111-AV112&lt;0,AR111+AR112+AE111-AV111-AV112,0)</f>
      </nc>
      <ndxf>
        <font>
          <b/>
          <sz val="9"/>
        </font>
        <numFmt numFmtId="168" formatCode="#,##0.0"/>
        <fill>
          <patternFill patternType="solid">
            <bgColor indexed="47"/>
          </patternFill>
        </fill>
        <border outline="0">
          <left style="thin">
            <color indexed="64"/>
          </left>
          <right style="thin">
            <color indexed="64"/>
          </right>
          <top style="thin">
            <color indexed="64"/>
          </top>
          <bottom style="thin">
            <color indexed="64"/>
          </bottom>
        </border>
      </ndxf>
    </rcc>
  </rrc>
  <rrc rId="7477"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thin">
            <color indexed="64"/>
          </top>
          <bottom style="medium">
            <color indexed="64"/>
          </bottom>
        </border>
      </dxf>
    </rfmt>
    <rfmt sheetId="1" sqref="B111" start="0" length="0">
      <dxf>
        <font>
          <sz val="9"/>
          <color theme="1"/>
          <name val="Times New Roman CE"/>
          <family val="1"/>
        </font>
        <alignment horizontal="left" vertical="top" wrapText="1"/>
        <border outline="0">
          <left style="thin">
            <color indexed="64"/>
          </left>
          <bottom style="medium">
            <color indexed="64"/>
          </bottom>
        </border>
      </dxf>
    </rfmt>
    <rcc rId="0" sId="1" dxf="1">
      <nc r="C111" t="inlineStr">
        <is>
          <t>NEPED</t>
        </is>
      </nc>
      <ndxf>
        <font>
          <sz val="9"/>
          <name val="Times New Roman CE"/>
          <family val="1"/>
        </font>
        <alignment horizontal="left" vertical="center" wrapText="1"/>
        <border outline="0">
          <left style="thin">
            <color indexed="64"/>
          </left>
          <top style="thin">
            <color indexed="64"/>
          </top>
          <bottom style="medium">
            <color indexed="64"/>
          </bottom>
        </border>
      </ndxf>
    </rcc>
    <rfmt sheetId="1" sqref="D111" start="0" length="0">
      <dxf>
        <numFmt numFmtId="167" formatCode="#,##0.000"/>
        <border outline="0">
          <left style="thin">
            <color indexed="64"/>
          </left>
          <right style="thin">
            <color indexed="64"/>
          </right>
          <top style="thin">
            <color indexed="64"/>
          </top>
        </border>
      </dxf>
    </rfmt>
    <rfmt sheetId="1" sqref="E111" start="0" length="0">
      <dxf>
        <numFmt numFmtId="167" formatCode="#,##0.000"/>
        <border outline="0">
          <right style="medium">
            <color auto="1"/>
          </right>
          <top style="thin">
            <color auto="1"/>
          </top>
        </border>
      </dxf>
    </rfmt>
    <rfmt sheetId="1" sqref="F111" start="0" length="0">
      <dxf>
        <numFmt numFmtId="167" formatCode="#,##0.000"/>
        <border outline="0">
          <right style="thin">
            <color indexed="64"/>
          </right>
          <top style="thin">
            <color indexed="64"/>
          </top>
        </border>
      </dxf>
    </rfmt>
    <rfmt sheetId="1" sqref="G111" start="0" length="0">
      <dxf>
        <numFmt numFmtId="167" formatCode="#,##0.000"/>
        <border outline="0">
          <right style="thin">
            <color indexed="64"/>
          </right>
          <top style="thin">
            <color indexed="64"/>
          </top>
        </border>
      </dxf>
    </rfmt>
    <rfmt sheetId="1" sqref="H111" start="0" length="0">
      <dxf>
        <numFmt numFmtId="167" formatCode="#,##0.000"/>
        <border outline="0">
          <right style="thin">
            <color indexed="64"/>
          </right>
          <top style="thin">
            <color indexed="64"/>
          </top>
        </border>
      </dxf>
    </rfmt>
    <rfmt sheetId="1" sqref="I111" start="0" length="0">
      <dxf>
        <numFmt numFmtId="167" formatCode="#,##0.000"/>
        <border outline="0">
          <right style="thin">
            <color indexed="64"/>
          </right>
          <top style="thin">
            <color indexed="64"/>
          </top>
        </border>
      </dxf>
    </rfmt>
    <rfmt sheetId="1" sqref="J111" start="0" length="0">
      <dxf>
        <numFmt numFmtId="167" formatCode="#,##0.000"/>
        <border outline="0">
          <right style="thin">
            <color indexed="64"/>
          </right>
          <top style="thin">
            <color indexed="64"/>
          </top>
        </border>
      </dxf>
    </rfmt>
    <rfmt sheetId="1" sqref="K111" start="0" length="0">
      <dxf>
        <numFmt numFmtId="167" formatCode="#,##0.000"/>
        <border outline="0">
          <right style="thin">
            <color indexed="64"/>
          </right>
          <top style="thin">
            <color indexed="64"/>
          </top>
        </border>
      </dxf>
    </rfmt>
    <rfmt sheetId="1" sqref="L111" start="0" length="0">
      <dxf>
        <numFmt numFmtId="167" formatCode="#,##0.000"/>
        <border outline="0">
          <right style="thin">
            <color indexed="64"/>
          </right>
          <top style="thin">
            <color indexed="64"/>
          </top>
        </border>
      </dxf>
    </rfmt>
    <rfmt sheetId="1" sqref="M111" start="0" length="0">
      <dxf>
        <numFmt numFmtId="167" formatCode="#,##0.000"/>
        <border outline="0">
          <right style="thin">
            <color indexed="64"/>
          </right>
          <top style="thin">
            <color indexed="64"/>
          </top>
        </border>
      </dxf>
    </rfmt>
    <rfmt sheetId="1" sqref="N111" start="0" length="0">
      <dxf>
        <numFmt numFmtId="167" formatCode="#,##0.000"/>
        <border outline="0">
          <right style="thin">
            <color indexed="64"/>
          </right>
          <top style="thin">
            <color indexed="64"/>
          </top>
        </border>
      </dxf>
    </rfmt>
    <rfmt sheetId="1" sqref="O111" start="0" length="0">
      <dxf>
        <numFmt numFmtId="167" formatCode="#,##0.000"/>
        <border outline="0">
          <right style="thin">
            <color indexed="64"/>
          </right>
          <top style="thin">
            <color indexed="64"/>
          </top>
        </border>
      </dxf>
    </rfmt>
    <rcc rId="0" sId="1" dxf="1">
      <nc r="P111">
        <f>SUM(F111:O111)</f>
      </nc>
      <ndxf>
        <numFmt numFmtId="167" formatCode="#,##0.000"/>
        <fill>
          <patternFill patternType="solid">
            <bgColor indexed="41"/>
          </patternFill>
        </fill>
        <border outline="0">
          <left style="thin">
            <color indexed="64"/>
          </left>
          <right style="medium">
            <color indexed="64"/>
          </right>
          <top style="thin">
            <color indexed="64"/>
          </top>
        </border>
      </ndxf>
    </rcc>
    <rcc rId="0" sId="1" dxf="1">
      <nc r="Q111" t="inlineStr">
        <is>
          <t>x</t>
        </is>
      </nc>
      <ndxf>
        <font>
          <sz val="8"/>
        </font>
        <numFmt numFmtId="1" formatCode="0"/>
        <alignment horizontal="center" vertical="top"/>
        <border outline="0">
          <left style="medium">
            <color indexed="64"/>
          </left>
          <right style="medium">
            <color indexed="64"/>
          </right>
          <top style="thin">
            <color indexed="64"/>
          </top>
          <bottom style="medium">
            <color indexed="64"/>
          </bottom>
        </border>
      </ndxf>
    </rcc>
    <rcc rId="0" sId="1" dxf="1">
      <nc r="R111" t="inlineStr">
        <is>
          <t>x</t>
        </is>
      </nc>
      <ndxf>
        <font>
          <sz val="8"/>
        </font>
        <numFmt numFmtId="1" formatCode="0"/>
        <alignment horizontal="center" vertical="top"/>
        <border outline="0">
          <right style="thin">
            <color indexed="64"/>
          </right>
          <top style="thin">
            <color indexed="64"/>
          </top>
          <bottom style="medium">
            <color indexed="64"/>
          </bottom>
        </border>
      </ndxf>
    </rcc>
    <rcc rId="0" sId="1" dxf="1">
      <nc r="S111" t="inlineStr">
        <is>
          <t>x</t>
        </is>
      </nc>
      <ndxf>
        <font>
          <sz val="8"/>
        </font>
        <numFmt numFmtId="1" formatCode="0"/>
        <alignment horizontal="center" vertical="top"/>
        <border outline="0">
          <left style="thin">
            <color indexed="64"/>
          </left>
          <right style="medium">
            <color indexed="64"/>
          </right>
          <top style="thin">
            <color indexed="64"/>
          </top>
          <bottom style="medium">
            <color indexed="64"/>
          </bottom>
        </border>
      </ndxf>
    </rcc>
    <rcc rId="0" sId="1" dxf="1">
      <nc r="T111">
        <f>P111/(12*D111)*1000</f>
      </nc>
      <ndxf>
        <numFmt numFmtId="1" formatCode="0"/>
        <fill>
          <patternFill patternType="solid">
            <bgColor rgb="FFCCFFFF"/>
          </patternFill>
        </fill>
        <border outline="0">
          <right style="thin">
            <color indexed="64"/>
          </right>
          <top style="thin">
            <color indexed="64"/>
          </top>
        </border>
      </ndxf>
    </rcc>
    <rcc rId="0" sId="1" dxf="1">
      <nc r="U111">
        <f>H111/(12*D111)*1000</f>
      </nc>
      <ndxf>
        <numFmt numFmtId="1" formatCode="0"/>
        <fill>
          <patternFill patternType="solid">
            <bgColor rgb="FFCCFFFF"/>
          </patternFill>
        </fill>
        <border outline="0">
          <left style="thin">
            <color indexed="64"/>
          </left>
          <right style="thin">
            <color indexed="64"/>
          </right>
          <top style="thin">
            <color indexed="64"/>
          </top>
        </border>
      </ndxf>
    </rcc>
    <rcc rId="0" sId="1" dxf="1">
      <nc r="V111">
        <f>I111/(12*D111)*1000</f>
      </nc>
      <ndxf>
        <numFmt numFmtId="1" formatCode="0"/>
        <fill>
          <patternFill patternType="solid">
            <bgColor rgb="FFCCFFFF"/>
          </patternFill>
        </fill>
        <border outline="0">
          <left style="thin">
            <color indexed="64"/>
          </left>
          <right style="thin">
            <color indexed="64"/>
          </right>
          <top style="thin">
            <color indexed="64"/>
          </top>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thin">
            <color indexed="64"/>
          </top>
        </border>
      </ndxf>
    </rcc>
    <rcc rId="0" sId="1" dxf="1" numFmtId="4">
      <nc r="X111">
        <v>0</v>
      </nc>
      <ndxf>
        <font>
          <sz val="9"/>
          <color theme="1"/>
        </font>
        <numFmt numFmtId="169" formatCode="0.0000"/>
        <fill>
          <patternFill patternType="solid">
            <bgColor theme="9" tint="0.59999389629810485"/>
          </patternFill>
        </fill>
        <border outline="0">
          <top style="thin">
            <color indexed="64"/>
          </top>
          <bottom style="medium">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medium">
            <color indexed="64"/>
          </bottom>
        </border>
      </dxf>
    </rfmt>
    <rcc rId="0" sId="1" dxf="1">
      <nc r="Z111">
        <f>T111*1</f>
      </nc>
      <ndxf>
        <numFmt numFmtId="1" formatCode="0"/>
        <fill>
          <patternFill patternType="solid">
            <bgColor rgb="FFCCFFFF"/>
          </patternFill>
        </fill>
        <alignment horizontal="center" vertical="top"/>
        <border outline="0">
          <left style="medium">
            <color indexed="64"/>
          </left>
          <top style="thin">
            <color indexed="64"/>
          </top>
          <bottom style="medium">
            <color indexed="64"/>
          </bottom>
        </border>
      </ndxf>
    </rcc>
    <rcc rId="0" sId="1" dxf="1">
      <nc r="AA111">
        <f>T111-W111+X111*(F111+0.8*(G111+L111+M111))</f>
      </nc>
      <ndxf>
        <numFmt numFmtId="1" formatCode="0"/>
        <fill>
          <patternFill patternType="solid">
            <bgColor rgb="FFCCFFFF"/>
          </patternFill>
        </fill>
        <alignment horizontal="center" vertical="top"/>
        <border outline="0">
          <left style="thin">
            <color indexed="64"/>
          </left>
          <top style="thin">
            <color indexed="64"/>
          </top>
          <bottom style="medium">
            <color indexed="64"/>
          </bottom>
        </border>
      </ndxf>
    </rcc>
    <rcc rId="0" sId="1" dxf="1">
      <nc r="AB111">
        <f>Z111-AA111</f>
      </nc>
      <ndxf>
        <numFmt numFmtId="1" formatCode="0"/>
        <fill>
          <patternFill patternType="solid">
            <bgColor rgb="FFCCFFFF"/>
          </patternFill>
        </fill>
        <alignment horizontal="center" vertical="top"/>
        <border outline="0">
          <left style="thin">
            <color indexed="64"/>
          </left>
          <right style="medium">
            <color indexed="64"/>
          </right>
          <top style="thin">
            <color indexed="64"/>
          </top>
          <bottom style="medium">
            <color indexed="64"/>
          </bottom>
        </border>
      </ndxf>
    </rcc>
    <rcc rId="0" sId="1" dxf="1">
      <nc r="AC111" t="inlineStr">
        <is>
          <t>x</t>
        </is>
      </nc>
      <ndxf>
        <font>
          <sz val="8"/>
        </font>
        <numFmt numFmtId="168" formatCode="#,##0.0"/>
        <alignment horizontal="center" vertical="top"/>
        <border outline="0">
          <top style="thin">
            <color indexed="64"/>
          </top>
          <bottom style="medium">
            <color indexed="64"/>
          </bottom>
        </border>
      </ndxf>
    </rcc>
    <rfmt sheetId="1" sqref="AD111" start="0" length="0">
      <dxf>
        <font>
          <sz val="10"/>
          <color auto="1"/>
          <name val="Arial CE"/>
          <charset val="238"/>
          <scheme val="none"/>
        </font>
        <numFmt numFmtId="167" formatCode="#,##0.000"/>
        <alignment horizontal="center" vertical="top"/>
        <border outline="0">
          <left style="medium">
            <color indexed="64"/>
          </left>
          <right style="medium">
            <color indexed="64"/>
          </right>
          <top style="thin">
            <color indexed="64"/>
          </top>
          <bottom style="medium">
            <color indexed="64"/>
          </bottom>
        </border>
      </dxf>
    </rfmt>
    <rfmt sheetId="1" sqref="AE111" start="0" length="0">
      <dxf>
        <font>
          <sz val="10"/>
          <color auto="1"/>
          <name val="Arial CE"/>
          <charset val="238"/>
          <scheme val="none"/>
        </font>
        <numFmt numFmtId="167" formatCode="#,##0.000"/>
        <alignment horizontal="center" vertical="top"/>
        <border outline="0">
          <right style="thin">
            <color indexed="64"/>
          </right>
          <top style="thin">
            <color indexed="64"/>
          </top>
          <bottom style="medium">
            <color indexed="64"/>
          </bottom>
        </border>
      </dxf>
    </rfmt>
    <rcc rId="0" sId="1" dxf="1">
      <nc r="AF111" t="inlineStr">
        <is>
          <t>x</t>
        </is>
      </nc>
      <ndxf>
        <font>
          <sz val="8"/>
        </font>
        <numFmt numFmtId="170" formatCode="#,##0.0000"/>
        <alignment horizontal="center" vertical="top"/>
        <border outline="0">
          <right style="thin">
            <color indexed="64"/>
          </right>
          <top style="thin">
            <color indexed="64"/>
          </top>
          <bottom style="medium">
            <color indexed="64"/>
          </bottom>
        </border>
      </ndxf>
    </rcc>
    <rcc rId="0" sId="1" dxf="1">
      <nc r="AG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H111" t="inlineStr">
        <is>
          <t>x</t>
        </is>
      </nc>
      <ndxf>
        <font>
          <sz val="8"/>
        </font>
        <numFmt numFmtId="166" formatCode="0.0%"/>
        <alignment horizontal="center" vertical="top"/>
        <border outline="0">
          <left style="thin">
            <color indexed="64"/>
          </left>
          <right style="thin">
            <color indexed="64"/>
          </right>
          <top style="thin">
            <color indexed="64"/>
          </top>
          <bottom style="medium">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medium">
            <color indexed="64"/>
          </bottom>
        </border>
      </ndxf>
    </rcc>
    <rcc rId="0" sId="1" dxf="1">
      <nc r="AJ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K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L111" t="inlineStr">
        <is>
          <t>x</t>
        </is>
      </nc>
      <ndxf>
        <font>
          <sz val="8"/>
        </font>
        <numFmt numFmtId="166" formatCode="0.0%"/>
        <alignment horizontal="center" vertical="top"/>
        <border outline="0">
          <left style="thin">
            <color indexed="64"/>
          </left>
          <top style="thin">
            <color indexed="64"/>
          </top>
          <bottom style="medium">
            <color indexed="64"/>
          </bottom>
        </border>
      </ndxf>
    </rcc>
    <rfmt sheetId="1" sqref="AM111" start="0" length="0">
      <dxf>
        <font>
          <sz val="8"/>
        </font>
        <numFmt numFmtId="164" formatCode="0.0"/>
        <alignment horizontal="center" vertical="top"/>
        <border outline="0">
          <left style="medium">
            <color indexed="64"/>
          </left>
          <right style="medium">
            <color indexed="64"/>
          </right>
          <top style="thin">
            <color indexed="64"/>
          </top>
          <bottom style="medium">
            <color indexed="64"/>
          </bottom>
        </border>
      </dxf>
    </rfmt>
    <rcc rId="0" sId="1" dxf="1">
      <nc r="AN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O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P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Q111" t="inlineStr">
        <is>
          <t>x</t>
        </is>
      </nc>
      <ndxf>
        <font>
          <sz val="8"/>
        </font>
        <numFmt numFmtId="164" formatCode="0.0"/>
        <alignment horizontal="center" vertical="top"/>
        <border outline="0">
          <top style="thin">
            <color indexed="64"/>
          </top>
          <bottom style="medium">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medium">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thin">
            <color indexed="64"/>
          </top>
        </border>
      </ndxf>
    </rcc>
    <rfmt sheetId="1" sqref="AT111" start="0" length="0">
      <dxf>
        <numFmt numFmtId="1" formatCode="0"/>
        <border outline="0">
          <left style="thin">
            <color indexed="64"/>
          </left>
          <right style="thin">
            <color indexed="64"/>
          </right>
          <top style="thin">
            <color indexed="64"/>
          </top>
        </border>
      </dxf>
    </rfmt>
    <rcc rId="0" sId="1" s="1" dxf="1">
      <nc r="AU111">
        <f>W111/AT111</f>
      </nc>
      <ndxf>
        <numFmt numFmtId="13" formatCode="0%"/>
        <fill>
          <patternFill patternType="solid">
            <bgColor indexed="41"/>
          </patternFill>
        </fill>
        <border outline="0">
          <left style="thin">
            <color indexed="64"/>
          </left>
          <right style="medium">
            <color indexed="64"/>
          </right>
          <top style="thin">
            <color indexed="64"/>
          </top>
        </border>
      </ndxf>
    </rcc>
    <rfmt sheetId="1" sqref="AV111" start="0" length="0">
      <dxf>
        <numFmt numFmtId="167" formatCode="#,##0.000"/>
        <border outline="0">
          <left style="medium">
            <color indexed="64"/>
          </left>
          <right style="thin">
            <color indexed="64"/>
          </right>
          <top style="thin">
            <color indexed="64"/>
          </top>
        </border>
      </dxf>
    </rfmt>
    <rfmt sheetId="1" sqref="AW111" start="0" length="0">
      <dxf>
        <numFmt numFmtId="167" formatCode="#,##0.000"/>
        <border outline="0">
          <left style="thin">
            <color indexed="64"/>
          </left>
          <right style="thin">
            <color indexed="64"/>
          </right>
          <top style="thin">
            <color indexed="64"/>
          </top>
        </border>
      </dxf>
    </rfmt>
    <rfmt sheetId="1" s="1" sqref="AX111" start="0" length="0">
      <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medium">
            <color indexed="64"/>
          </bottom>
        </border>
      </dxf>
    </rfmt>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thin">
            <color indexed="64"/>
          </top>
          <bottom style="medium">
            <color indexed="64"/>
          </bottom>
        </border>
      </dxf>
    </rfmt>
    <rfmt sheetId="1" sqref="BA111" start="0" length="0">
      <dxf>
        <font>
          <sz val="9"/>
        </font>
        <border outline="0">
          <left style="thin">
            <color indexed="64"/>
          </left>
          <right style="medium">
            <color indexed="64"/>
          </right>
          <top style="thin">
            <color indexed="64"/>
          </top>
          <bottom style="medium">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thin">
            <color indexed="64"/>
          </top>
          <bottom style="medium">
            <color indexed="64"/>
          </bottom>
        </border>
      </dxf>
    </rfmt>
    <rfmt sheetId="1" sqref="BE111" start="0" length="0">
      <dxf>
        <font>
          <b/>
          <sz val="9"/>
        </font>
        <numFmt numFmtId="168" formatCode="#,##0.0"/>
        <fill>
          <patternFill patternType="solid">
            <bgColor indexed="47"/>
          </patternFill>
        </fill>
        <border outline="0">
          <left style="thin">
            <color indexed="64"/>
          </left>
          <right style="thin">
            <color indexed="64"/>
          </right>
          <top style="thin">
            <color indexed="64"/>
          </top>
          <bottom style="medium">
            <color indexed="64"/>
          </bottom>
        </border>
      </dxf>
    </rfmt>
  </rrc>
  <rrc rId="7478"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medium">
            <color indexed="64"/>
          </top>
          <bottom style="thin">
            <color indexed="64"/>
          </bottom>
        </border>
      </dxf>
    </rfmt>
    <rfmt sheetId="1" sqref="B111" start="0" length="0">
      <dxf>
        <font>
          <sz val="9"/>
          <color theme="1"/>
          <name val="Times New Roman CE"/>
          <family val="1"/>
        </font>
        <alignment horizontal="left" vertical="top" wrapText="1"/>
        <border outline="0">
          <left style="thin">
            <color indexed="64"/>
          </left>
          <top style="medium">
            <color indexed="64"/>
          </top>
        </border>
      </dxf>
    </rfmt>
    <rcc rId="0" sId="1" dxf="1">
      <nc r="C111" t="inlineStr">
        <is>
          <t>PED</t>
        </is>
      </nc>
      <ndxf>
        <font>
          <sz val="9"/>
          <name val="Times New Roman CE"/>
          <family val="1"/>
        </font>
        <alignment horizontal="left" vertical="center" wrapText="1"/>
        <border outline="0">
          <left style="thin">
            <color indexed="64"/>
          </left>
          <top style="medium">
            <color indexed="64"/>
          </top>
          <bottom style="thin">
            <color indexed="64"/>
          </bottom>
        </border>
      </ndxf>
    </rcc>
    <rfmt sheetId="1" sqref="D111" start="0" length="0">
      <dxf>
        <numFmt numFmtId="167" formatCode="#,##0.000"/>
        <border outline="0">
          <left style="thin">
            <color indexed="64"/>
          </left>
          <right style="thin">
            <color indexed="64"/>
          </right>
          <top style="medium">
            <color indexed="64"/>
          </top>
          <bottom style="thin">
            <color indexed="64"/>
          </bottom>
        </border>
      </dxf>
    </rfmt>
    <rfmt sheetId="1" sqref="E111" start="0" length="0">
      <dxf>
        <numFmt numFmtId="167" formatCode="#,##0.000"/>
        <border outline="0">
          <right style="medium">
            <color indexed="64"/>
          </right>
          <top style="medium">
            <color indexed="64"/>
          </top>
          <bottom style="thin">
            <color indexed="64"/>
          </bottom>
        </border>
      </dxf>
    </rfmt>
    <rfmt sheetId="1" sqref="F111" start="0" length="0">
      <dxf>
        <numFmt numFmtId="167" formatCode="#,##0.000"/>
        <border outline="0">
          <right style="thin">
            <color indexed="64"/>
          </right>
          <top style="medium">
            <color indexed="64"/>
          </top>
          <bottom style="thin">
            <color indexed="64"/>
          </bottom>
        </border>
      </dxf>
    </rfmt>
    <rfmt sheetId="1" sqref="G111" start="0" length="0">
      <dxf>
        <numFmt numFmtId="167" formatCode="#,##0.000"/>
        <border outline="0">
          <left style="thin">
            <color indexed="64"/>
          </left>
          <right style="thin">
            <color indexed="64"/>
          </right>
          <top style="medium">
            <color indexed="64"/>
          </top>
          <bottom style="thin">
            <color indexed="64"/>
          </bottom>
        </border>
      </dxf>
    </rfmt>
    <rfmt sheetId="1" sqref="H111" start="0" length="0">
      <dxf>
        <numFmt numFmtId="167" formatCode="#,##0.000"/>
        <border outline="0">
          <left style="thin">
            <color indexed="64"/>
          </left>
          <right style="thin">
            <color indexed="64"/>
          </right>
          <top style="medium">
            <color indexed="64"/>
          </top>
          <bottom style="thin">
            <color indexed="64"/>
          </bottom>
        </border>
      </dxf>
    </rfmt>
    <rfmt sheetId="1" sqref="I111" start="0" length="0">
      <dxf>
        <numFmt numFmtId="167" formatCode="#,##0.000"/>
        <border outline="0">
          <left style="thin">
            <color indexed="64"/>
          </left>
          <right style="thin">
            <color indexed="64"/>
          </right>
          <top style="medium">
            <color indexed="64"/>
          </top>
          <bottom style="thin">
            <color indexed="64"/>
          </bottom>
        </border>
      </dxf>
    </rfmt>
    <rfmt sheetId="1" sqref="J111" start="0" length="0">
      <dxf>
        <numFmt numFmtId="167" formatCode="#,##0.000"/>
        <border outline="0">
          <left style="thin">
            <color indexed="64"/>
          </left>
          <right style="thin">
            <color indexed="64"/>
          </right>
          <top style="medium">
            <color indexed="64"/>
          </top>
          <bottom style="thin">
            <color indexed="64"/>
          </bottom>
        </border>
      </dxf>
    </rfmt>
    <rfmt sheetId="1" sqref="K111" start="0" length="0">
      <dxf>
        <numFmt numFmtId="167" formatCode="#,##0.000"/>
        <border outline="0">
          <left style="thin">
            <color indexed="64"/>
          </left>
          <right style="thin">
            <color indexed="64"/>
          </right>
          <top style="medium">
            <color indexed="64"/>
          </top>
          <bottom style="thin">
            <color indexed="64"/>
          </bottom>
        </border>
      </dxf>
    </rfmt>
    <rfmt sheetId="1" sqref="L111" start="0" length="0">
      <dxf>
        <numFmt numFmtId="167" formatCode="#,##0.000"/>
        <border outline="0">
          <left style="thin">
            <color indexed="64"/>
          </left>
          <right style="thin">
            <color indexed="64"/>
          </right>
          <top style="medium">
            <color indexed="64"/>
          </top>
          <bottom style="thin">
            <color indexed="64"/>
          </bottom>
        </border>
      </dxf>
    </rfmt>
    <rfmt sheetId="1" sqref="M111" start="0" length="0">
      <dxf>
        <numFmt numFmtId="167" formatCode="#,##0.000"/>
        <border outline="0">
          <left style="thin">
            <color indexed="64"/>
          </left>
          <right style="thin">
            <color indexed="64"/>
          </right>
          <top style="medium">
            <color indexed="64"/>
          </top>
          <bottom style="thin">
            <color indexed="64"/>
          </bottom>
        </border>
      </dxf>
    </rfmt>
    <rfmt sheetId="1" sqref="N111" start="0" length="0">
      <dxf>
        <numFmt numFmtId="167" formatCode="#,##0.000"/>
        <border outline="0">
          <left style="thin">
            <color indexed="64"/>
          </left>
          <right style="thin">
            <color indexed="64"/>
          </right>
          <top style="medium">
            <color indexed="64"/>
          </top>
          <bottom style="thin">
            <color indexed="64"/>
          </bottom>
        </border>
      </dxf>
    </rfmt>
    <rfmt sheetId="1" sqref="O111" start="0" length="0">
      <dxf>
        <numFmt numFmtId="167" formatCode="#,##0.000"/>
        <border outline="0">
          <left style="thin">
            <color indexed="64"/>
          </left>
          <right style="thin">
            <color indexed="64"/>
          </right>
          <top style="medium">
            <color indexed="64"/>
          </top>
          <bottom style="thin">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top style="medium">
            <color indexed="64"/>
          </top>
          <bottom style="thin">
            <color indexed="64"/>
          </bottom>
        </border>
      </ndxf>
    </rcc>
    <rcc rId="0" sId="1" dxf="1">
      <nc r="Q111">
        <f>P111+P112</f>
      </nc>
      <ndxf>
        <font>
          <sz val="10"/>
          <color auto="1"/>
          <name val="Arial CE"/>
          <charset val="238"/>
          <scheme val="none"/>
        </font>
        <numFmt numFmtId="167" formatCode="#,##0.000"/>
        <fill>
          <patternFill patternType="solid">
            <bgColor rgb="FFCCFFFF"/>
          </patternFill>
        </fill>
        <border outline="0">
          <left style="medium">
            <color indexed="64"/>
          </left>
          <right style="medium">
            <color indexed="64"/>
          </right>
          <top style="medium">
            <color indexed="64"/>
          </top>
          <bottom style="thin">
            <color indexed="64"/>
          </bottom>
        </border>
      </ndxf>
    </rcc>
    <rfmt sheetId="1" sqref="R111" start="0" length="0">
      <dxf>
        <font>
          <sz val="10"/>
          <color auto="1"/>
          <name val="Arial CE"/>
          <charset val="238"/>
          <scheme val="none"/>
        </font>
        <numFmt numFmtId="170" formatCode="#,##0.0000"/>
        <fill>
          <patternFill patternType="solid">
            <bgColor rgb="FFFFFF99"/>
          </patternFill>
        </fill>
        <border outline="0">
          <left style="thin">
            <color indexed="64"/>
          </left>
          <right style="thin">
            <color indexed="64"/>
          </right>
          <top style="thin">
            <color indexed="64"/>
          </top>
          <bottom style="thin">
            <color indexed="64"/>
          </bottom>
        </border>
      </dxf>
    </rfmt>
    <rcc rId="0" sId="1" dxf="1">
      <nc r="S111">
        <f>Q111-R111</f>
      </nc>
      <ndxf>
        <numFmt numFmtId="167" formatCode="#,##0.000"/>
        <fill>
          <patternFill patternType="solid">
            <bgColor rgb="FFCCFFFF"/>
          </patternFill>
        </fill>
        <border outline="0">
          <right style="medium">
            <color indexed="64"/>
          </right>
          <top style="medium">
            <color indexed="64"/>
          </top>
          <bottom style="thin">
            <color indexed="64"/>
          </bottom>
        </border>
      </ndxf>
    </rcc>
    <rcc rId="0" sId="1" dxf="1">
      <nc r="T111">
        <f>P111/(12*D111)*1000</f>
      </nc>
      <ndxf>
        <numFmt numFmtId="1" formatCode="0"/>
        <fill>
          <patternFill patternType="solid">
            <bgColor rgb="FFCCFFFF"/>
          </patternFill>
        </fill>
        <border outline="0">
          <right style="thin">
            <color indexed="64"/>
          </right>
          <top style="medium">
            <color indexed="64"/>
          </top>
          <bottom style="thin">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umFmtId="4">
      <nc r="X111">
        <v>0.02</v>
      </nc>
      <ndxf>
        <font>
          <sz val="9"/>
          <color theme="1"/>
        </font>
        <numFmt numFmtId="169" formatCode="0.0000"/>
        <fill>
          <patternFill patternType="solid">
            <bgColor theme="9" tint="0.59999389629810485"/>
          </patternFill>
        </fill>
        <border outline="0">
          <bottom style="thin">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thin">
            <color indexed="64"/>
          </bottom>
        </border>
      </dxf>
    </rfmt>
    <rcc rId="0" sId="1" dxf="1">
      <nc r="Z111">
        <f>T111*1.016</f>
      </nc>
      <ndxf>
        <numFmt numFmtId="1" formatCode="0"/>
        <fill>
          <patternFill patternType="solid">
            <bgColor rgb="FFCCFFFF"/>
          </patternFill>
        </fill>
        <border outline="0">
          <right style="thin">
            <color indexed="64"/>
          </right>
          <top style="thin">
            <color indexed="64"/>
          </top>
          <bottom style="thin">
            <color indexed="64"/>
          </bottom>
        </border>
      </ndxf>
    </rcc>
    <rcc rId="0" sId="1" dxf="1">
      <nc r="AA111">
        <f>T111-W111+X111*(F111+0.8*(G111+L111+M111))</f>
      </nc>
      <ndxf>
        <numFmt numFmtId="1" formatCode="0"/>
        <fill>
          <patternFill patternType="solid">
            <bgColor indexed="41"/>
          </patternFill>
        </fill>
        <border outline="0">
          <left style="thin">
            <color indexed="64"/>
          </left>
          <top style="thin">
            <color indexed="64"/>
          </top>
          <bottom style="thin">
            <color indexed="64"/>
          </bottom>
        </border>
      </ndxf>
    </rcc>
    <rcc rId="0" sId="1" dxf="1">
      <nc r="AB111">
        <f>Z111-AA111</f>
      </nc>
      <ndxf>
        <numFmt numFmtId="1" formatCode="0"/>
        <fill>
          <patternFill patternType="solid">
            <bgColor indexed="41"/>
          </patternFill>
        </fill>
        <border outline="0">
          <left style="thin">
            <color indexed="64"/>
          </left>
          <right style="medium">
            <color indexed="64"/>
          </right>
          <top style="thin">
            <color indexed="64"/>
          </top>
          <bottom style="thin">
            <color indexed="64"/>
          </bottom>
        </border>
      </ndxf>
    </rcc>
    <rcc rId="0" sId="1" dxf="1">
      <nc r="AC111">
        <f>(Y111*Z111+Y112*Z112)*0.012</f>
      </nc>
      <ndxf>
        <font>
          <sz val="10"/>
          <color auto="1"/>
          <name val="Arial CE"/>
          <charset val="238"/>
          <scheme val="none"/>
        </font>
        <numFmt numFmtId="168" formatCode="#,##0.0"/>
        <fill>
          <patternFill patternType="solid">
            <bgColor indexed="41"/>
          </patternFill>
        </fill>
        <border outline="0">
          <top style="thin">
            <color indexed="64"/>
          </top>
          <bottom style="thin">
            <color indexed="64"/>
          </bottom>
        </border>
      </ndxf>
    </rcc>
    <rfmt sheetId="1" sqref="AD111" start="0" length="0">
      <dxf>
        <font>
          <sz val="10"/>
          <color auto="1"/>
          <name val="Arial CE"/>
          <charset val="238"/>
          <scheme val="none"/>
        </font>
        <numFmt numFmtId="167" formatCode="#,##0.000"/>
        <fill>
          <patternFill patternType="solid">
            <bgColor rgb="FFFFFFCC"/>
          </patternFill>
        </fill>
        <alignment horizontal="center" vertical="top"/>
        <border outline="0">
          <left style="medium">
            <color indexed="64"/>
          </left>
          <right style="medium">
            <color indexed="64"/>
          </right>
          <top style="thin">
            <color indexed="64"/>
          </top>
          <bottom style="thin">
            <color indexed="64"/>
          </bottom>
        </border>
      </dxf>
    </rfmt>
    <rfmt sheetId="1" sqref="AE111" start="0" length="0">
      <dxf>
        <font>
          <sz val="11"/>
          <color theme="1"/>
          <name val="Arial"/>
          <family val="2"/>
        </font>
        <numFmt numFmtId="167" formatCode="#,##0.000"/>
        <fill>
          <patternFill patternType="solid">
            <bgColor rgb="FFFFFFCC"/>
          </patternFill>
        </fill>
        <alignment horizontal="center" vertical="center"/>
        <border outline="0">
          <left style="medium">
            <color indexed="64"/>
          </left>
          <right style="thin">
            <color indexed="64"/>
          </right>
          <top style="thin">
            <color indexed="64"/>
          </top>
          <bottom style="thin">
            <color indexed="64"/>
          </bottom>
        </border>
      </dxf>
    </rfmt>
    <rcc rId="0" sId="1" dxf="1">
      <nc r="AF111">
        <f>AD111+AD112+AE111-AC111</f>
      </nc>
      <ndxf>
        <font>
          <sz val="10"/>
          <color auto="1"/>
          <name val="Arial CE"/>
          <charset val="238"/>
          <scheme val="none"/>
        </font>
        <numFmt numFmtId="170" formatCode="#,##0.0000"/>
        <fill>
          <patternFill patternType="solid">
            <bgColor indexed="41"/>
          </patternFill>
        </fill>
        <border outline="0">
          <right style="thin">
            <color indexed="64"/>
          </right>
          <top style="thin">
            <color indexed="64"/>
          </top>
          <bottom style="thin">
            <color indexed="64"/>
          </bottom>
        </border>
      </ndxf>
    </rcc>
    <rcc rId="0" sId="1" dxf="1">
      <nc r="AG111">
        <f>AF111/(12*(Y111+Y112))*1000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H111">
        <f>AG111/AB111</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thin">
            <color indexed="64"/>
          </bottom>
        </border>
      </ndxf>
    </rcc>
    <rcc rId="0" sId="1" dxf="1">
      <nc r="AJ111">
        <f>AD111+AD112+AE111-(AI111*Z111+AI112*Z112)*0.012</f>
      </nc>
      <ndxf>
        <font>
          <sz val="10"/>
          <color auto="1"/>
          <name val="Arial CE"/>
          <charset val="238"/>
          <scheme val="none"/>
        </font>
        <numFmt numFmtId="164" formatCode="0.0"/>
        <fill>
          <patternFill patternType="solid">
            <bgColor indexed="41"/>
          </patternFill>
        </fill>
        <border outline="0">
          <top style="thin">
            <color indexed="64"/>
          </top>
          <bottom style="thin">
            <color indexed="64"/>
          </bottom>
        </border>
      </ndxf>
    </rcc>
    <rcc rId="0" sId="1" dxf="1">
      <nc r="AK111">
        <f>AJ111/(12*(AI111+AI112))*1000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L111">
        <f>AK111/AB111</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fmt sheetId="1" sqref="AM111" start="0" length="0">
      <dxf>
        <font>
          <sz val="10"/>
          <color auto="1"/>
          <name val="Arial CE"/>
          <charset val="238"/>
          <scheme val="none"/>
        </font>
        <numFmt numFmtId="164" formatCode="0.0"/>
        <border outline="0">
          <left style="medium">
            <color indexed="64"/>
          </left>
          <right style="medium">
            <color indexed="64"/>
          </right>
          <top style="thin">
            <color indexed="64"/>
          </top>
          <bottom style="thin">
            <color indexed="64"/>
          </bottom>
        </border>
      </dxf>
    </rfmt>
    <rcc rId="0" sId="1" dxf="1">
      <nc r="AN111">
        <f>(AM111+AM112)/(12*(AI111+AI112))*1000</f>
      </nc>
      <ndxf>
        <font>
          <sz val="10"/>
          <color auto="1"/>
          <name val="Arial CE"/>
          <charset val="238"/>
          <scheme val="none"/>
        </font>
        <numFmt numFmtId="1" formatCode="0"/>
        <fill>
          <patternFill patternType="solid">
            <bgColor indexed="41"/>
          </patternFill>
        </fill>
        <border outline="0">
          <right style="thin">
            <color indexed="64"/>
          </right>
          <top style="thin">
            <color indexed="64"/>
          </top>
          <bottom style="thin">
            <color indexed="64"/>
          </bottom>
        </border>
      </ndxf>
    </rcc>
    <rcc rId="0" sId="1" dxf="1">
      <nc r="AO111">
        <f>(H111+I111+H112+I112)/(12*(D111+D112))*1000+AK111+AN111</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s="1" dxf="1">
      <nc r="AP111">
        <f>(AK111+AN111)/((H111+I111+H112+I112)*1000)*(D111+D112)*12</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s="1" dxf="1">
      <nc r="AQ111">
        <f>AO111/((H111+I111+H112+I112)*1000)*(D111+D112)*12</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thin">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medium">
            <color indexed="64"/>
          </top>
          <bottom style="thin">
            <color indexed="64"/>
          </bottom>
        </border>
      </ndxf>
    </rcc>
    <rfmt sheetId="1" sqref="AT111" start="0" length="0">
      <dxf>
        <numFmt numFmtId="1" formatCode="0"/>
        <border outline="0">
          <left style="thin">
            <color indexed="64"/>
          </left>
          <right style="thin">
            <color indexed="64"/>
          </right>
          <top style="medium">
            <color indexed="64"/>
          </top>
          <bottom style="thin">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top style="medium">
            <color indexed="64"/>
          </top>
          <bottom style="thin">
            <color indexed="64"/>
          </bottom>
        </border>
      </ndxf>
    </rcc>
    <rfmt sheetId="1" sqref="AV111" start="0" length="0">
      <dxf>
        <numFmt numFmtId="167" formatCode="#,##0.000"/>
        <border outline="0">
          <left style="medium">
            <color indexed="64"/>
          </left>
          <right style="thin">
            <color indexed="64"/>
          </right>
          <top style="medium">
            <color indexed="64"/>
          </top>
          <bottom style="thin">
            <color indexed="64"/>
          </bottom>
        </border>
      </dxf>
    </rfmt>
    <rfmt sheetId="1" sqref="AW111" start="0" length="0">
      <dxf>
        <numFmt numFmtId="167" formatCode="#,##0.000"/>
        <border outline="0">
          <left style="thin">
            <color indexed="64"/>
          </left>
          <right style="thin">
            <color indexed="64"/>
          </right>
          <top style="medium">
            <color indexed="64"/>
          </top>
          <bottom style="thin">
            <color indexed="64"/>
          </bottom>
        </border>
      </dxf>
    </rfmt>
    <rcc rId="0" sId="1" s="1" dxf="1">
      <nc r="AX111">
        <f>(AR111+AR112+AE111-AV111-AV112)/((AW111+AW112)*12)</f>
      </nc>
      <n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thin">
            <color indexed="64"/>
          </bottom>
        </border>
      </ndxf>
    </rcc>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medium">
            <color indexed="64"/>
          </top>
          <bottom style="thin">
            <color indexed="64"/>
          </bottom>
        </border>
      </dxf>
    </rfmt>
    <rfmt sheetId="1" sqref="BA111" start="0" length="0">
      <dxf>
        <font>
          <sz val="9"/>
        </font>
        <border outline="0">
          <left style="thin">
            <color indexed="64"/>
          </left>
          <right style="medium">
            <color indexed="64"/>
          </right>
          <top style="medium">
            <color indexed="64"/>
          </top>
          <bottom style="thin">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medium">
            <color indexed="64"/>
          </top>
          <bottom style="thin">
            <color indexed="64"/>
          </bottom>
        </border>
      </dxf>
    </rfmt>
    <rcc rId="0" sId="1" dxf="1">
      <nc r="BE111">
        <f>IF(AR111+AR112+AE111-AV111-AV112&lt;0,AR111+AR112+AE111-AV111-AV112,0)</f>
      </nc>
      <ndxf>
        <font>
          <b/>
          <sz val="9"/>
        </font>
        <numFmt numFmtId="168" formatCode="#,##0.0"/>
        <fill>
          <patternFill patternType="solid">
            <bgColor indexed="47"/>
          </patternFill>
        </fill>
        <border outline="0">
          <left style="thin">
            <color indexed="64"/>
          </left>
          <right style="thin">
            <color indexed="64"/>
          </right>
          <top style="thin">
            <color indexed="64"/>
          </top>
          <bottom style="thin">
            <color indexed="64"/>
          </bottom>
        </border>
      </ndxf>
    </rcc>
  </rrc>
  <rrc rId="7479"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thin">
            <color indexed="64"/>
          </top>
          <bottom style="medium">
            <color indexed="64"/>
          </bottom>
        </border>
      </dxf>
    </rfmt>
    <rfmt sheetId="1" sqref="B111" start="0" length="0">
      <dxf>
        <font>
          <sz val="9"/>
          <color theme="1"/>
          <name val="Times New Roman CE"/>
          <family val="1"/>
        </font>
        <alignment horizontal="left" vertical="top" wrapText="1"/>
        <border outline="0">
          <left style="thin">
            <color indexed="64"/>
          </left>
          <bottom style="medium">
            <color indexed="64"/>
          </bottom>
        </border>
      </dxf>
    </rfmt>
    <rcc rId="0" sId="1" dxf="1">
      <nc r="C111" t="inlineStr">
        <is>
          <t>NEPED</t>
        </is>
      </nc>
      <ndxf>
        <font>
          <sz val="9"/>
          <name val="Times New Roman CE"/>
          <family val="1"/>
        </font>
        <alignment horizontal="left" vertical="center" wrapText="1"/>
        <border outline="0">
          <left style="thin">
            <color indexed="64"/>
          </left>
          <top style="thin">
            <color indexed="64"/>
          </top>
          <bottom style="medium">
            <color indexed="64"/>
          </bottom>
        </border>
      </ndxf>
    </rcc>
    <rfmt sheetId="1" sqref="D111" start="0" length="0">
      <dxf>
        <numFmt numFmtId="167" formatCode="#,##0.000"/>
        <border outline="0">
          <left style="thin">
            <color indexed="64"/>
          </left>
          <right style="thin">
            <color indexed="64"/>
          </right>
          <top style="thin">
            <color indexed="64"/>
          </top>
          <bottom style="medium">
            <color indexed="64"/>
          </bottom>
        </border>
      </dxf>
    </rfmt>
    <rfmt sheetId="1" sqref="E111" start="0" length="0">
      <dxf>
        <numFmt numFmtId="167" formatCode="#,##0.000"/>
        <border outline="0">
          <right style="medium">
            <color auto="1"/>
          </right>
          <top style="thin">
            <color auto="1"/>
          </top>
          <bottom style="medium">
            <color auto="1"/>
          </bottom>
        </border>
      </dxf>
    </rfmt>
    <rfmt sheetId="1" sqref="F111" start="0" length="0">
      <dxf>
        <numFmt numFmtId="167" formatCode="#,##0.000"/>
        <border outline="0">
          <right style="thin">
            <color indexed="64"/>
          </right>
          <top style="thin">
            <color indexed="64"/>
          </top>
          <bottom style="medium">
            <color indexed="64"/>
          </bottom>
        </border>
      </dxf>
    </rfmt>
    <rfmt sheetId="1" sqref="G111" start="0" length="0">
      <dxf>
        <numFmt numFmtId="167" formatCode="#,##0.000"/>
        <border outline="0">
          <left style="thin">
            <color indexed="64"/>
          </left>
          <right style="thin">
            <color indexed="64"/>
          </right>
          <top style="thin">
            <color indexed="64"/>
          </top>
          <bottom style="medium">
            <color indexed="64"/>
          </bottom>
        </border>
      </dxf>
    </rfmt>
    <rfmt sheetId="1" sqref="H111" start="0" length="0">
      <dxf>
        <numFmt numFmtId="167" formatCode="#,##0.000"/>
        <border outline="0">
          <left style="thin">
            <color indexed="64"/>
          </left>
          <right style="thin">
            <color indexed="64"/>
          </right>
          <top style="thin">
            <color indexed="64"/>
          </top>
          <bottom style="medium">
            <color indexed="64"/>
          </bottom>
        </border>
      </dxf>
    </rfmt>
    <rfmt sheetId="1" sqref="I111" start="0" length="0">
      <dxf>
        <numFmt numFmtId="167" formatCode="#,##0.000"/>
        <border outline="0">
          <left style="thin">
            <color indexed="64"/>
          </left>
          <right style="thin">
            <color indexed="64"/>
          </right>
          <top style="thin">
            <color indexed="64"/>
          </top>
          <bottom style="medium">
            <color indexed="64"/>
          </bottom>
        </border>
      </dxf>
    </rfmt>
    <rfmt sheetId="1" sqref="J111" start="0" length="0">
      <dxf>
        <numFmt numFmtId="167" formatCode="#,##0.000"/>
        <border outline="0">
          <left style="thin">
            <color indexed="64"/>
          </left>
          <right style="thin">
            <color indexed="64"/>
          </right>
          <top style="thin">
            <color indexed="64"/>
          </top>
          <bottom style="medium">
            <color indexed="64"/>
          </bottom>
        </border>
      </dxf>
    </rfmt>
    <rfmt sheetId="1" sqref="K111" start="0" length="0">
      <dxf>
        <numFmt numFmtId="167" formatCode="#,##0.000"/>
        <border outline="0">
          <left style="thin">
            <color indexed="64"/>
          </left>
          <right style="thin">
            <color indexed="64"/>
          </right>
          <top style="thin">
            <color indexed="64"/>
          </top>
          <bottom style="medium">
            <color indexed="64"/>
          </bottom>
        </border>
      </dxf>
    </rfmt>
    <rfmt sheetId="1" sqref="L111" start="0" length="0">
      <dxf>
        <numFmt numFmtId="167" formatCode="#,##0.000"/>
        <border outline="0">
          <left style="thin">
            <color indexed="64"/>
          </left>
          <right style="thin">
            <color indexed="64"/>
          </right>
          <top style="thin">
            <color indexed="64"/>
          </top>
          <bottom style="medium">
            <color indexed="64"/>
          </bottom>
        </border>
      </dxf>
    </rfmt>
    <rfmt sheetId="1" sqref="M111" start="0" length="0">
      <dxf>
        <numFmt numFmtId="167" formatCode="#,##0.000"/>
        <border outline="0">
          <left style="thin">
            <color indexed="64"/>
          </left>
          <right style="thin">
            <color indexed="64"/>
          </right>
          <top style="thin">
            <color indexed="64"/>
          </top>
          <bottom style="medium">
            <color indexed="64"/>
          </bottom>
        </border>
      </dxf>
    </rfmt>
    <rfmt sheetId="1" sqref="N111" start="0" length="0">
      <dxf>
        <numFmt numFmtId="167" formatCode="#,##0.000"/>
        <border outline="0">
          <left style="thin">
            <color indexed="64"/>
          </left>
          <right style="thin">
            <color indexed="64"/>
          </right>
          <top style="thin">
            <color indexed="64"/>
          </top>
          <bottom style="medium">
            <color indexed="64"/>
          </bottom>
        </border>
      </dxf>
    </rfmt>
    <rfmt sheetId="1" sqref="O111" start="0" length="0">
      <dxf>
        <numFmt numFmtId="167" formatCode="#,##0.000"/>
        <border outline="0">
          <left style="thin">
            <color indexed="64"/>
          </left>
          <right style="thin">
            <color indexed="64"/>
          </right>
          <top style="thin">
            <color indexed="64"/>
          </top>
          <bottom style="medium">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top style="thin">
            <color indexed="64"/>
          </top>
          <bottom style="medium">
            <color indexed="64"/>
          </bottom>
        </border>
      </ndxf>
    </rcc>
    <rcc rId="0" sId="1" dxf="1">
      <nc r="Q111" t="inlineStr">
        <is>
          <t>x</t>
        </is>
      </nc>
      <ndxf>
        <font>
          <sz val="8"/>
        </font>
        <numFmt numFmtId="1" formatCode="0"/>
        <alignment horizontal="center" vertical="top"/>
        <border outline="0">
          <left style="medium">
            <color indexed="64"/>
          </left>
          <right style="medium">
            <color indexed="64"/>
          </right>
          <top style="thin">
            <color indexed="64"/>
          </top>
          <bottom style="medium">
            <color indexed="64"/>
          </bottom>
        </border>
      </ndxf>
    </rcc>
    <rcc rId="0" sId="1" dxf="1">
      <nc r="R111" t="inlineStr">
        <is>
          <t>x</t>
        </is>
      </nc>
      <ndxf>
        <font>
          <sz val="8"/>
        </font>
        <numFmt numFmtId="1" formatCode="0"/>
        <alignment horizontal="center" vertical="top"/>
        <border outline="0">
          <right style="thin">
            <color indexed="64"/>
          </right>
          <top style="thin">
            <color indexed="64"/>
          </top>
          <bottom style="medium">
            <color indexed="64"/>
          </bottom>
        </border>
      </ndxf>
    </rcc>
    <rcc rId="0" sId="1" dxf="1">
      <nc r="S111" t="inlineStr">
        <is>
          <t>x</t>
        </is>
      </nc>
      <ndxf>
        <font>
          <sz val="8"/>
        </font>
        <numFmt numFmtId="1" formatCode="0"/>
        <alignment horizontal="center" vertical="top"/>
        <border outline="0">
          <left style="thin">
            <color indexed="64"/>
          </left>
          <right style="medium">
            <color indexed="64"/>
          </right>
          <top style="thin">
            <color indexed="64"/>
          </top>
          <bottom style="medium">
            <color indexed="64"/>
          </bottom>
        </border>
      </ndxf>
    </rcc>
    <rcc rId="0" sId="1" dxf="1">
      <nc r="T111">
        <f>P111/(12*D111)*1000</f>
      </nc>
      <ndxf>
        <numFmt numFmtId="1" formatCode="0"/>
        <fill>
          <patternFill patternType="solid">
            <bgColor rgb="FFCCFFFF"/>
          </patternFill>
        </fill>
        <border outline="0">
          <right style="thin">
            <color indexed="64"/>
          </right>
          <top style="thin">
            <color indexed="64"/>
          </top>
          <bottom style="medium">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umFmtId="4">
      <nc r="X111">
        <v>0</v>
      </nc>
      <ndxf>
        <font>
          <sz val="9"/>
          <color theme="1"/>
        </font>
        <numFmt numFmtId="169" formatCode="0.0000"/>
        <fill>
          <patternFill patternType="solid">
            <bgColor theme="9" tint="0.59999389629810485"/>
          </patternFill>
        </fill>
        <border outline="0">
          <top style="thin">
            <color indexed="64"/>
          </top>
          <bottom style="medium">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medium">
            <color indexed="64"/>
          </bottom>
        </border>
      </dxf>
    </rfmt>
    <rcc rId="0" sId="1" dxf="1">
      <nc r="Z111">
        <f>T111*1</f>
      </nc>
      <ndxf>
        <numFmt numFmtId="1" formatCode="0"/>
        <fill>
          <patternFill patternType="solid">
            <bgColor rgb="FFCCFFFF"/>
          </patternFill>
        </fill>
        <alignment horizontal="center" vertical="top"/>
        <border outline="0">
          <left style="medium">
            <color indexed="64"/>
          </left>
          <top style="thin">
            <color indexed="64"/>
          </top>
          <bottom style="medium">
            <color indexed="64"/>
          </bottom>
        </border>
      </ndxf>
    </rcc>
    <rcc rId="0" sId="1" dxf="1">
      <nc r="AA111">
        <f>T111-W111+X111*(F111+0.8*(G111+L111+M111))</f>
      </nc>
      <ndxf>
        <numFmt numFmtId="1" formatCode="0"/>
        <fill>
          <patternFill patternType="solid">
            <bgColor rgb="FFCCFFFF"/>
          </patternFill>
        </fill>
        <alignment horizontal="center" vertical="top"/>
        <border outline="0">
          <left style="thin">
            <color indexed="64"/>
          </left>
          <top style="thin">
            <color indexed="64"/>
          </top>
          <bottom style="medium">
            <color indexed="64"/>
          </bottom>
        </border>
      </ndxf>
    </rcc>
    <rcc rId="0" sId="1" dxf="1">
      <nc r="AB111">
        <f>Z111-AA111</f>
      </nc>
      <ndxf>
        <numFmt numFmtId="1" formatCode="0"/>
        <fill>
          <patternFill patternType="solid">
            <bgColor rgb="FFCCFFFF"/>
          </patternFill>
        </fill>
        <alignment horizontal="center" vertical="top"/>
        <border outline="0">
          <left style="thin">
            <color indexed="64"/>
          </left>
          <right style="medium">
            <color indexed="64"/>
          </right>
          <top style="thin">
            <color indexed="64"/>
          </top>
          <bottom style="medium">
            <color indexed="64"/>
          </bottom>
        </border>
      </ndxf>
    </rcc>
    <rcc rId="0" sId="1" dxf="1">
      <nc r="AC111" t="inlineStr">
        <is>
          <t>x</t>
        </is>
      </nc>
      <ndxf>
        <font>
          <sz val="8"/>
        </font>
        <numFmt numFmtId="168" formatCode="#,##0.0"/>
        <alignment horizontal="center" vertical="top"/>
        <border outline="0">
          <top style="thin">
            <color indexed="64"/>
          </top>
          <bottom style="medium">
            <color indexed="64"/>
          </bottom>
        </border>
      </ndxf>
    </rcc>
    <rfmt sheetId="1" sqref="AD111" start="0" length="0">
      <dxf>
        <font>
          <sz val="10"/>
          <color auto="1"/>
          <name val="Arial CE"/>
          <charset val="238"/>
          <scheme val="none"/>
        </font>
        <numFmt numFmtId="167" formatCode="#,##0.000"/>
        <alignment horizontal="center" vertical="top"/>
        <border outline="0">
          <left style="medium">
            <color indexed="64"/>
          </left>
          <right style="medium">
            <color indexed="64"/>
          </right>
          <top style="thin">
            <color indexed="64"/>
          </top>
          <bottom style="medium">
            <color indexed="64"/>
          </bottom>
        </border>
      </dxf>
    </rfmt>
    <rfmt sheetId="1" sqref="AE111" start="0" length="0">
      <dxf>
        <font>
          <sz val="10"/>
          <color auto="1"/>
          <name val="Arial CE"/>
          <charset val="238"/>
          <scheme val="none"/>
        </font>
        <numFmt numFmtId="167" formatCode="#,##0.000"/>
        <alignment horizontal="center" vertical="top"/>
        <border outline="0">
          <right style="thin">
            <color indexed="64"/>
          </right>
          <top style="thin">
            <color indexed="64"/>
          </top>
          <bottom style="medium">
            <color indexed="64"/>
          </bottom>
        </border>
      </dxf>
    </rfmt>
    <rcc rId="0" sId="1" dxf="1">
      <nc r="AF111" t="inlineStr">
        <is>
          <t>x</t>
        </is>
      </nc>
      <ndxf>
        <font>
          <sz val="8"/>
        </font>
        <numFmt numFmtId="170" formatCode="#,##0.0000"/>
        <alignment horizontal="center" vertical="top"/>
        <border outline="0">
          <right style="thin">
            <color indexed="64"/>
          </right>
          <top style="thin">
            <color indexed="64"/>
          </top>
          <bottom style="medium">
            <color indexed="64"/>
          </bottom>
        </border>
      </ndxf>
    </rcc>
    <rcc rId="0" sId="1" dxf="1">
      <nc r="AG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H111" t="inlineStr">
        <is>
          <t>x</t>
        </is>
      </nc>
      <ndxf>
        <font>
          <sz val="8"/>
        </font>
        <numFmt numFmtId="166" formatCode="0.0%"/>
        <alignment horizontal="center" vertical="top"/>
        <border outline="0">
          <left style="thin">
            <color indexed="64"/>
          </left>
          <right style="thin">
            <color indexed="64"/>
          </right>
          <top style="thin">
            <color indexed="64"/>
          </top>
          <bottom style="medium">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medium">
            <color indexed="64"/>
          </bottom>
        </border>
      </ndxf>
    </rcc>
    <rcc rId="0" sId="1" dxf="1">
      <nc r="AJ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K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L111" t="inlineStr">
        <is>
          <t>x</t>
        </is>
      </nc>
      <ndxf>
        <font>
          <sz val="8"/>
        </font>
        <numFmt numFmtId="166" formatCode="0.0%"/>
        <alignment horizontal="center" vertical="top"/>
        <border outline="0">
          <left style="thin">
            <color indexed="64"/>
          </left>
          <top style="thin">
            <color indexed="64"/>
          </top>
          <bottom style="medium">
            <color indexed="64"/>
          </bottom>
        </border>
      </ndxf>
    </rcc>
    <rfmt sheetId="1" sqref="AM111" start="0" length="0">
      <dxf>
        <font>
          <sz val="8"/>
        </font>
        <numFmt numFmtId="164" formatCode="0.0"/>
        <alignment horizontal="center" vertical="top"/>
        <border outline="0">
          <left style="medium">
            <color indexed="64"/>
          </left>
          <right style="medium">
            <color indexed="64"/>
          </right>
          <top style="thin">
            <color indexed="64"/>
          </top>
          <bottom style="medium">
            <color indexed="64"/>
          </bottom>
        </border>
      </dxf>
    </rfmt>
    <rcc rId="0" sId="1" dxf="1">
      <nc r="AN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O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P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Q111" t="inlineStr">
        <is>
          <t>x</t>
        </is>
      </nc>
      <ndxf>
        <font>
          <sz val="8"/>
        </font>
        <numFmt numFmtId="164" formatCode="0.0"/>
        <alignment horizontal="center" vertical="top"/>
        <border outline="0">
          <top style="thin">
            <color indexed="64"/>
          </top>
          <bottom style="medium">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medium">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thin">
            <color indexed="64"/>
          </top>
          <bottom style="medium">
            <color indexed="64"/>
          </bottom>
        </border>
      </ndxf>
    </rcc>
    <rfmt sheetId="1" sqref="AT111" start="0" length="0">
      <dxf>
        <numFmt numFmtId="1" formatCode="0"/>
        <border outline="0">
          <left style="thin">
            <color indexed="64"/>
          </left>
          <right style="thin">
            <color indexed="64"/>
          </right>
          <top style="thin">
            <color indexed="64"/>
          </top>
          <bottom style="medium">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top style="thin">
            <color indexed="64"/>
          </top>
          <bottom style="medium">
            <color indexed="64"/>
          </bottom>
        </border>
      </ndxf>
    </rcc>
    <rfmt sheetId="1" sqref="AV111" start="0" length="0">
      <dxf>
        <numFmt numFmtId="167" formatCode="#,##0.000"/>
        <border outline="0">
          <left style="medium">
            <color indexed="64"/>
          </left>
          <right style="thin">
            <color indexed="64"/>
          </right>
          <top style="thin">
            <color indexed="64"/>
          </top>
          <bottom style="medium">
            <color indexed="64"/>
          </bottom>
        </border>
      </dxf>
    </rfmt>
    <rfmt sheetId="1" sqref="AW111" start="0" length="0">
      <dxf>
        <numFmt numFmtId="167" formatCode="#,##0.000"/>
        <border outline="0">
          <left style="thin">
            <color indexed="64"/>
          </left>
          <right style="thin">
            <color indexed="64"/>
          </right>
          <top style="thin">
            <color indexed="64"/>
          </top>
          <bottom style="medium">
            <color indexed="64"/>
          </bottom>
        </border>
      </dxf>
    </rfmt>
    <rfmt sheetId="1" s="1" sqref="AX111" start="0" length="0">
      <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medium">
            <color indexed="64"/>
          </bottom>
        </border>
      </dxf>
    </rfmt>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thin">
            <color indexed="64"/>
          </top>
          <bottom style="medium">
            <color indexed="64"/>
          </bottom>
        </border>
      </dxf>
    </rfmt>
    <rfmt sheetId="1" sqref="BA111" start="0" length="0">
      <dxf>
        <font>
          <sz val="9"/>
        </font>
        <border outline="0">
          <left style="thin">
            <color indexed="64"/>
          </left>
          <right style="medium">
            <color indexed="64"/>
          </right>
          <top style="thin">
            <color indexed="64"/>
          </top>
          <bottom style="medium">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thin">
            <color indexed="64"/>
          </top>
          <bottom style="medium">
            <color indexed="64"/>
          </bottom>
        </border>
      </dxf>
    </rfmt>
    <rfmt sheetId="1" sqref="BE111" start="0" length="0">
      <dxf>
        <font>
          <b/>
          <sz val="9"/>
        </font>
        <numFmt numFmtId="168" formatCode="#,##0.0"/>
        <fill>
          <patternFill patternType="solid">
            <bgColor indexed="47"/>
          </patternFill>
        </fill>
        <border outline="0">
          <left style="thin">
            <color indexed="64"/>
          </left>
          <right style="thin">
            <color indexed="64"/>
          </right>
          <top style="thin">
            <color indexed="64"/>
          </top>
          <bottom style="medium">
            <color indexed="64"/>
          </bottom>
        </border>
      </dxf>
    </rfmt>
  </rrc>
  <rrc rId="7480"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medium">
            <color indexed="64"/>
          </top>
          <bottom style="thin">
            <color indexed="64"/>
          </bottom>
        </border>
      </dxf>
    </rfmt>
    <rfmt sheetId="1" sqref="B111" start="0" length="0">
      <dxf>
        <font>
          <sz val="9"/>
          <color theme="1"/>
          <name val="Times New Roman CE"/>
          <family val="1"/>
        </font>
        <alignment horizontal="left" vertical="top" wrapText="1"/>
        <border outline="0">
          <left style="thin">
            <color indexed="64"/>
          </left>
          <top style="medium">
            <color indexed="64"/>
          </top>
        </border>
      </dxf>
    </rfmt>
    <rcc rId="0" sId="1" dxf="1">
      <nc r="C111" t="inlineStr">
        <is>
          <t>PED</t>
        </is>
      </nc>
      <ndxf>
        <font>
          <sz val="9"/>
          <name val="Times New Roman CE"/>
          <family val="1"/>
        </font>
        <alignment horizontal="left" vertical="center" wrapText="1"/>
        <border outline="0">
          <left style="thin">
            <color indexed="64"/>
          </left>
          <top style="medium">
            <color indexed="64"/>
          </top>
          <bottom style="thin">
            <color indexed="64"/>
          </bottom>
        </border>
      </ndxf>
    </rcc>
    <rfmt sheetId="1" sqref="D111" start="0" length="0">
      <dxf>
        <numFmt numFmtId="167" formatCode="#,##0.000"/>
        <border outline="0">
          <left style="thin">
            <color indexed="64"/>
          </left>
          <right style="thin">
            <color indexed="64"/>
          </right>
          <top style="medium">
            <color indexed="64"/>
          </top>
          <bottom style="thin">
            <color indexed="64"/>
          </bottom>
        </border>
      </dxf>
    </rfmt>
    <rfmt sheetId="1" sqref="E111" start="0" length="0">
      <dxf>
        <numFmt numFmtId="167" formatCode="#,##0.000"/>
        <border outline="0">
          <right style="medium">
            <color indexed="64"/>
          </right>
          <top style="medium">
            <color indexed="64"/>
          </top>
          <bottom style="thin">
            <color indexed="64"/>
          </bottom>
        </border>
      </dxf>
    </rfmt>
    <rfmt sheetId="1" sqref="F111" start="0" length="0">
      <dxf>
        <numFmt numFmtId="167" formatCode="#,##0.000"/>
        <border outline="0">
          <right style="thin">
            <color indexed="64"/>
          </right>
          <top style="medium">
            <color indexed="64"/>
          </top>
          <bottom style="thin">
            <color indexed="64"/>
          </bottom>
        </border>
      </dxf>
    </rfmt>
    <rfmt sheetId="1" sqref="G111" start="0" length="0">
      <dxf>
        <numFmt numFmtId="167" formatCode="#,##0.000"/>
        <border outline="0">
          <right style="thin">
            <color indexed="64"/>
          </right>
          <top style="medium">
            <color indexed="64"/>
          </top>
          <bottom style="thin">
            <color indexed="64"/>
          </bottom>
        </border>
      </dxf>
    </rfmt>
    <rfmt sheetId="1" sqref="H111" start="0" length="0">
      <dxf>
        <numFmt numFmtId="167" formatCode="#,##0.000"/>
        <border outline="0">
          <right style="thin">
            <color indexed="64"/>
          </right>
          <top style="medium">
            <color indexed="64"/>
          </top>
          <bottom style="thin">
            <color indexed="64"/>
          </bottom>
        </border>
      </dxf>
    </rfmt>
    <rfmt sheetId="1" sqref="I111" start="0" length="0">
      <dxf>
        <numFmt numFmtId="167" formatCode="#,##0.000"/>
        <border outline="0">
          <right style="thin">
            <color indexed="64"/>
          </right>
          <top style="medium">
            <color indexed="64"/>
          </top>
          <bottom style="thin">
            <color indexed="64"/>
          </bottom>
        </border>
      </dxf>
    </rfmt>
    <rfmt sheetId="1" sqref="J111" start="0" length="0">
      <dxf>
        <numFmt numFmtId="167" formatCode="#,##0.000"/>
        <border outline="0">
          <right style="thin">
            <color indexed="64"/>
          </right>
          <top style="medium">
            <color indexed="64"/>
          </top>
          <bottom style="thin">
            <color indexed="64"/>
          </bottom>
        </border>
      </dxf>
    </rfmt>
    <rfmt sheetId="1" sqref="K111" start="0" length="0">
      <dxf>
        <numFmt numFmtId="167" formatCode="#,##0.000"/>
        <border outline="0">
          <right style="thin">
            <color indexed="64"/>
          </right>
          <top style="medium">
            <color indexed="64"/>
          </top>
          <bottom style="thin">
            <color indexed="64"/>
          </bottom>
        </border>
      </dxf>
    </rfmt>
    <rfmt sheetId="1" sqref="L111" start="0" length="0">
      <dxf>
        <numFmt numFmtId="167" formatCode="#,##0.000"/>
        <border outline="0">
          <right style="thin">
            <color indexed="64"/>
          </right>
          <top style="medium">
            <color indexed="64"/>
          </top>
          <bottom style="thin">
            <color indexed="64"/>
          </bottom>
        </border>
      </dxf>
    </rfmt>
    <rfmt sheetId="1" sqref="M111" start="0" length="0">
      <dxf>
        <numFmt numFmtId="167" formatCode="#,##0.000"/>
        <border outline="0">
          <right style="thin">
            <color indexed="64"/>
          </right>
          <top style="medium">
            <color indexed="64"/>
          </top>
          <bottom style="thin">
            <color indexed="64"/>
          </bottom>
        </border>
      </dxf>
    </rfmt>
    <rfmt sheetId="1" sqref="N111" start="0" length="0">
      <dxf>
        <numFmt numFmtId="167" formatCode="#,##0.000"/>
        <border outline="0">
          <right style="thin">
            <color indexed="64"/>
          </right>
          <top style="medium">
            <color indexed="64"/>
          </top>
          <bottom style="thin">
            <color indexed="64"/>
          </bottom>
        </border>
      </dxf>
    </rfmt>
    <rfmt sheetId="1" sqref="O111" start="0" length="0">
      <dxf>
        <numFmt numFmtId="167" formatCode="#,##0.000"/>
        <border outline="0">
          <right style="thin">
            <color indexed="64"/>
          </right>
          <top style="medium">
            <color indexed="64"/>
          </top>
          <bottom style="thin">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top style="medium">
            <color indexed="64"/>
          </top>
          <bottom style="thin">
            <color indexed="64"/>
          </bottom>
        </border>
      </ndxf>
    </rcc>
    <rcc rId="0" sId="1" dxf="1">
      <nc r="Q111">
        <f>P111+P112</f>
      </nc>
      <ndxf>
        <font>
          <sz val="10"/>
          <color auto="1"/>
          <name val="Arial CE"/>
          <charset val="238"/>
          <scheme val="none"/>
        </font>
        <numFmt numFmtId="167" formatCode="#,##0.000"/>
        <fill>
          <patternFill patternType="solid">
            <bgColor rgb="FFCCFFFF"/>
          </patternFill>
        </fill>
        <border outline="0">
          <left style="medium">
            <color indexed="64"/>
          </left>
          <right style="medium">
            <color indexed="64"/>
          </right>
          <top style="medium">
            <color indexed="64"/>
          </top>
          <bottom style="thin">
            <color indexed="64"/>
          </bottom>
        </border>
      </ndxf>
    </rcc>
    <rfmt sheetId="1" sqref="R111" start="0" length="0">
      <dxf>
        <font>
          <sz val="10"/>
          <color auto="1"/>
          <name val="Arial CE"/>
          <charset val="238"/>
          <scheme val="none"/>
        </font>
        <numFmt numFmtId="170" formatCode="#,##0.0000"/>
        <fill>
          <patternFill patternType="solid">
            <bgColor rgb="FFFFFF99"/>
          </patternFill>
        </fill>
        <border outline="0">
          <left style="thin">
            <color indexed="64"/>
          </left>
          <right style="thin">
            <color indexed="64"/>
          </right>
          <top style="thin">
            <color indexed="64"/>
          </top>
          <bottom style="thin">
            <color indexed="64"/>
          </bottom>
        </border>
      </dxf>
    </rfmt>
    <rcc rId="0" sId="1" dxf="1">
      <nc r="S111">
        <f>Q111-R111</f>
      </nc>
      <ndxf>
        <numFmt numFmtId="167" formatCode="#,##0.000"/>
        <fill>
          <patternFill patternType="solid">
            <bgColor rgb="FFCCFFFF"/>
          </patternFill>
        </fill>
        <border outline="0">
          <right style="medium">
            <color indexed="64"/>
          </right>
          <top style="medium">
            <color indexed="64"/>
          </top>
          <bottom style="thin">
            <color indexed="64"/>
          </bottom>
        </border>
      </ndxf>
    </rcc>
    <rcc rId="0" sId="1" dxf="1">
      <nc r="T111">
        <f>P111/(12*D111)*1000</f>
      </nc>
      <ndxf>
        <numFmt numFmtId="1" formatCode="0"/>
        <fill>
          <patternFill patternType="solid">
            <bgColor rgb="FFCCFFFF"/>
          </patternFill>
        </fill>
        <border outline="0">
          <right style="thin">
            <color indexed="64"/>
          </right>
          <top style="medium">
            <color indexed="64"/>
          </top>
          <bottom style="thin">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umFmtId="4">
      <nc r="X111">
        <v>0.02</v>
      </nc>
      <ndxf>
        <font>
          <sz val="9"/>
          <color theme="1"/>
        </font>
        <numFmt numFmtId="169" formatCode="0.0000"/>
        <fill>
          <patternFill patternType="solid">
            <bgColor theme="9" tint="0.59999389629810485"/>
          </patternFill>
        </fill>
        <border outline="0">
          <bottom style="thin">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thin">
            <color indexed="64"/>
          </bottom>
        </border>
      </dxf>
    </rfmt>
    <rcc rId="0" sId="1" dxf="1">
      <nc r="Z111">
        <f>T111*1.016</f>
      </nc>
      <ndxf>
        <numFmt numFmtId="1" formatCode="0"/>
        <fill>
          <patternFill patternType="solid">
            <bgColor rgb="FFCCFFFF"/>
          </patternFill>
        </fill>
        <border outline="0">
          <right style="thin">
            <color indexed="64"/>
          </right>
          <top style="thin">
            <color indexed="64"/>
          </top>
          <bottom style="thin">
            <color indexed="64"/>
          </bottom>
        </border>
      </ndxf>
    </rcc>
    <rcc rId="0" sId="1" dxf="1">
      <nc r="AA111">
        <f>T111-W111+X111*(F111+0.8*(G111+L111+M111))</f>
      </nc>
      <ndxf>
        <numFmt numFmtId="1" formatCode="0"/>
        <fill>
          <patternFill patternType="solid">
            <bgColor indexed="41"/>
          </patternFill>
        </fill>
        <border outline="0">
          <left style="thin">
            <color indexed="64"/>
          </left>
          <top style="thin">
            <color indexed="64"/>
          </top>
          <bottom style="thin">
            <color indexed="64"/>
          </bottom>
        </border>
      </ndxf>
    </rcc>
    <rcc rId="0" sId="1" dxf="1">
      <nc r="AB111">
        <f>Z111-AA111</f>
      </nc>
      <ndxf>
        <numFmt numFmtId="1" formatCode="0"/>
        <fill>
          <patternFill patternType="solid">
            <bgColor indexed="41"/>
          </patternFill>
        </fill>
        <border outline="0">
          <left style="thin">
            <color indexed="64"/>
          </left>
          <right style="medium">
            <color indexed="64"/>
          </right>
          <top style="thin">
            <color indexed="64"/>
          </top>
          <bottom style="thin">
            <color indexed="64"/>
          </bottom>
        </border>
      </ndxf>
    </rcc>
    <rcc rId="0" sId="1" dxf="1">
      <nc r="AC111">
        <f>(Y111*Z111+Y112*Z112)*0.012</f>
      </nc>
      <ndxf>
        <font>
          <sz val="10"/>
          <color auto="1"/>
          <name val="Arial CE"/>
          <charset val="238"/>
          <scheme val="none"/>
        </font>
        <numFmt numFmtId="168" formatCode="#,##0.0"/>
        <fill>
          <patternFill patternType="solid">
            <bgColor indexed="41"/>
          </patternFill>
        </fill>
        <border outline="0">
          <top style="thin">
            <color indexed="64"/>
          </top>
          <bottom style="thin">
            <color indexed="64"/>
          </bottom>
        </border>
      </ndxf>
    </rcc>
    <rfmt sheetId="1" sqref="AD111" start="0" length="0">
      <dxf>
        <font>
          <sz val="10"/>
          <color auto="1"/>
          <name val="Arial CE"/>
          <charset val="238"/>
          <scheme val="none"/>
        </font>
        <numFmt numFmtId="167" formatCode="#,##0.000"/>
        <fill>
          <patternFill patternType="solid">
            <bgColor rgb="FFFFFFCC"/>
          </patternFill>
        </fill>
        <alignment horizontal="center" vertical="top"/>
        <border outline="0">
          <left style="medium">
            <color indexed="64"/>
          </left>
          <right style="medium">
            <color indexed="64"/>
          </right>
          <top style="thin">
            <color indexed="64"/>
          </top>
          <bottom style="thin">
            <color indexed="64"/>
          </bottom>
        </border>
      </dxf>
    </rfmt>
    <rfmt sheetId="1" sqref="AE111" start="0" length="0">
      <dxf>
        <font>
          <sz val="10"/>
          <color auto="1"/>
          <name val="Arial CE"/>
          <charset val="238"/>
          <scheme val="none"/>
        </font>
        <numFmt numFmtId="167" formatCode="#,##0.000"/>
        <fill>
          <patternFill patternType="solid">
            <bgColor rgb="FFFFFFCC"/>
          </patternFill>
        </fill>
        <alignment horizontal="center" vertical="top"/>
        <border outline="0">
          <right style="thin">
            <color indexed="64"/>
          </right>
          <top style="thin">
            <color indexed="64"/>
          </top>
          <bottom style="thin">
            <color indexed="64"/>
          </bottom>
        </border>
      </dxf>
    </rfmt>
    <rcc rId="0" sId="1" dxf="1">
      <nc r="AF111">
        <f>AD111+AD112+AE111-AC111</f>
      </nc>
      <ndxf>
        <font>
          <sz val="10"/>
          <color auto="1"/>
          <name val="Arial CE"/>
          <charset val="238"/>
          <scheme val="none"/>
        </font>
        <numFmt numFmtId="170" formatCode="#,##0.0000"/>
        <fill>
          <patternFill patternType="solid">
            <bgColor indexed="41"/>
          </patternFill>
        </fill>
        <border outline="0">
          <right style="thin">
            <color indexed="64"/>
          </right>
          <top style="thin">
            <color indexed="64"/>
          </top>
          <bottom style="thin">
            <color indexed="64"/>
          </bottom>
        </border>
      </ndxf>
    </rcc>
    <rcc rId="0" sId="1" dxf="1">
      <nc r="AG111">
        <f>AF111/(12*(Y111+Y112))*1000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H111">
        <f>AG111/AB111</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thin">
            <color indexed="64"/>
          </bottom>
        </border>
      </ndxf>
    </rcc>
    <rcc rId="0" sId="1" dxf="1">
      <nc r="AJ111">
        <f>AD111+AD112+AE111-(AI111*Z111+AI112*Z112)*0.012</f>
      </nc>
      <ndxf>
        <font>
          <sz val="10"/>
          <color auto="1"/>
          <name val="Arial CE"/>
          <charset val="238"/>
          <scheme val="none"/>
        </font>
        <numFmt numFmtId="164" formatCode="0.0"/>
        <fill>
          <patternFill patternType="solid">
            <bgColor indexed="41"/>
          </patternFill>
        </fill>
        <border outline="0">
          <top style="thin">
            <color indexed="64"/>
          </top>
          <bottom style="thin">
            <color indexed="64"/>
          </bottom>
        </border>
      </ndxf>
    </rcc>
    <rcc rId="0" sId="1" dxf="1">
      <nc r="AK111">
        <f>AJ111/(12*(AI111+AI112))*1000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L111">
        <f>AK111/AB111</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fmt sheetId="1" sqref="AM111" start="0" length="0">
      <dxf>
        <font>
          <sz val="10"/>
          <color auto="1"/>
          <name val="Arial CE"/>
          <charset val="238"/>
          <scheme val="none"/>
        </font>
        <numFmt numFmtId="164" formatCode="0.0"/>
        <border outline="0">
          <left style="medium">
            <color indexed="64"/>
          </left>
          <right style="medium">
            <color indexed="64"/>
          </right>
          <top style="thin">
            <color indexed="64"/>
          </top>
          <bottom style="thin">
            <color indexed="64"/>
          </bottom>
        </border>
      </dxf>
    </rfmt>
    <rcc rId="0" sId="1" dxf="1">
      <nc r="AN111">
        <f>(AM111+AM112)/(12*(AI111+AI112))*1000</f>
      </nc>
      <ndxf>
        <font>
          <sz val="10"/>
          <color auto="1"/>
          <name val="Arial CE"/>
          <charset val="238"/>
          <scheme val="none"/>
        </font>
        <numFmt numFmtId="1" formatCode="0"/>
        <fill>
          <patternFill patternType="solid">
            <bgColor indexed="41"/>
          </patternFill>
        </fill>
        <border outline="0">
          <right style="thin">
            <color indexed="64"/>
          </right>
          <top style="thin">
            <color indexed="64"/>
          </top>
          <bottom style="thin">
            <color indexed="64"/>
          </bottom>
        </border>
      </ndxf>
    </rcc>
    <rcc rId="0" sId="1" dxf="1">
      <nc r="AO111">
        <f>(H111+I111+H112+I112)/(12*(D111+D112))*1000+AK111+AN111</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s="1" dxf="1">
      <nc r="AP111">
        <f>(AK111+AN111)/((H111+I111+H112+I112)*1000)*(D111+D112)*12</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s="1" dxf="1">
      <nc r="AQ111">
        <f>AO111/((H111+I111+H112+I112)*1000)*(D111+D112)*12</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thin">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medium">
            <color indexed="64"/>
          </top>
          <bottom style="thin">
            <color indexed="64"/>
          </bottom>
        </border>
      </ndxf>
    </rcc>
    <rfmt sheetId="1" sqref="AT111" start="0" length="0">
      <dxf>
        <numFmt numFmtId="1" formatCode="0"/>
        <border outline="0">
          <left style="thin">
            <color indexed="64"/>
          </left>
          <right style="thin">
            <color indexed="64"/>
          </right>
          <top style="medium">
            <color indexed="64"/>
          </top>
          <bottom style="thin">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top style="medium">
            <color indexed="64"/>
          </top>
          <bottom style="thin">
            <color indexed="64"/>
          </bottom>
        </border>
      </ndxf>
    </rcc>
    <rfmt sheetId="1" sqref="AV111" start="0" length="0">
      <dxf>
        <numFmt numFmtId="167" formatCode="#,##0.000"/>
        <border outline="0">
          <left style="medium">
            <color indexed="64"/>
          </left>
          <right style="thin">
            <color indexed="64"/>
          </right>
          <top style="medium">
            <color indexed="64"/>
          </top>
          <bottom style="thin">
            <color indexed="64"/>
          </bottom>
        </border>
      </dxf>
    </rfmt>
    <rfmt sheetId="1" sqref="AW111" start="0" length="0">
      <dxf>
        <numFmt numFmtId="167" formatCode="#,##0.000"/>
        <border outline="0">
          <left style="thin">
            <color indexed="64"/>
          </left>
          <right style="thin">
            <color indexed="64"/>
          </right>
          <top style="medium">
            <color indexed="64"/>
          </top>
          <bottom style="thin">
            <color indexed="64"/>
          </bottom>
        </border>
      </dxf>
    </rfmt>
    <rcc rId="0" sId="1" s="1" dxf="1">
      <nc r="AX111">
        <f>(AR111+AR112+AE111-AV111-AV112)/((AW111+AW112)*12)</f>
      </nc>
      <n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thin">
            <color indexed="64"/>
          </bottom>
        </border>
      </ndxf>
    </rcc>
    <rfmt sheetId="1" sqref="AY111" start="0" length="0">
      <dxf>
        <font>
          <sz val="10"/>
          <color auto="1"/>
          <name val="Arial CE"/>
          <charset val="238"/>
          <scheme val="none"/>
        </font>
      </dxf>
    </rfmt>
    <rfmt sheetId="1" sqref="AZ111" start="0" length="0">
      <dxf>
        <font>
          <sz val="9"/>
        </font>
        <numFmt numFmtId="4" formatCode="#,##0.00"/>
        <border outline="0">
          <left style="medium">
            <color indexed="64"/>
          </left>
          <bottom style="thin">
            <color indexed="64"/>
          </bottom>
        </border>
      </dxf>
    </rfmt>
    <rfmt sheetId="1" sqref="BA111" start="0" length="0">
      <dxf>
        <font>
          <sz val="9"/>
        </font>
        <border outline="0">
          <left style="thin">
            <color indexed="64"/>
          </left>
          <right style="medium">
            <color indexed="64"/>
          </right>
          <bottom style="thin">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bottom style="thin">
            <color indexed="64"/>
          </bottom>
        </border>
      </dxf>
    </rfmt>
    <rcc rId="0" sId="1" dxf="1">
      <nc r="BE111">
        <f>IF(AR111+AR112+AE111-AV111-AV112&lt;0,AR111+AR112+AE111-AV111-AV112,0)</f>
      </nc>
      <ndxf>
        <font>
          <b/>
          <sz val="9"/>
        </font>
        <numFmt numFmtId="168" formatCode="#,##0.0"/>
        <fill>
          <patternFill patternType="solid">
            <bgColor indexed="47"/>
          </patternFill>
        </fill>
        <border outline="0">
          <left style="thin">
            <color indexed="64"/>
          </left>
          <right style="thin">
            <color indexed="64"/>
          </right>
          <top style="thin">
            <color indexed="64"/>
          </top>
          <bottom style="thin">
            <color indexed="64"/>
          </bottom>
        </border>
      </ndxf>
    </rcc>
  </rrc>
  <rrc rId="7481"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thin">
            <color indexed="64"/>
          </top>
          <bottom style="medium">
            <color indexed="64"/>
          </bottom>
        </border>
      </dxf>
    </rfmt>
    <rfmt sheetId="1" sqref="B111" start="0" length="0">
      <dxf>
        <font>
          <sz val="9"/>
          <color theme="1"/>
          <name val="Times New Roman CE"/>
          <family val="1"/>
        </font>
        <alignment horizontal="left" vertical="top" wrapText="1"/>
        <border outline="0">
          <left style="thin">
            <color indexed="64"/>
          </left>
          <bottom style="medium">
            <color indexed="64"/>
          </bottom>
        </border>
      </dxf>
    </rfmt>
    <rcc rId="0" sId="1" dxf="1">
      <nc r="C111" t="inlineStr">
        <is>
          <t>NEPED</t>
        </is>
      </nc>
      <ndxf>
        <font>
          <sz val="9"/>
          <name val="Times New Roman CE"/>
          <family val="1"/>
        </font>
        <alignment horizontal="left" vertical="center" wrapText="1"/>
        <border outline="0">
          <left style="thin">
            <color indexed="64"/>
          </left>
          <top style="thin">
            <color indexed="64"/>
          </top>
          <bottom style="medium">
            <color indexed="64"/>
          </bottom>
        </border>
      </ndxf>
    </rcc>
    <rfmt sheetId="1" sqref="D111" start="0" length="0">
      <dxf>
        <numFmt numFmtId="167" formatCode="#,##0.000"/>
        <border outline="0">
          <left style="thin">
            <color indexed="64"/>
          </left>
          <right style="thin">
            <color indexed="64"/>
          </right>
          <top style="thin">
            <color indexed="64"/>
          </top>
          <bottom style="medium">
            <color indexed="64"/>
          </bottom>
        </border>
      </dxf>
    </rfmt>
    <rfmt sheetId="1" sqref="E111" start="0" length="0">
      <dxf>
        <numFmt numFmtId="167" formatCode="#,##0.000"/>
        <border outline="0">
          <right style="medium">
            <color auto="1"/>
          </right>
          <top style="thin">
            <color auto="1"/>
          </top>
          <bottom style="medium">
            <color auto="1"/>
          </bottom>
        </border>
      </dxf>
    </rfmt>
    <rfmt sheetId="1" sqref="F111" start="0" length="0">
      <dxf>
        <numFmt numFmtId="167" formatCode="#,##0.000"/>
        <border outline="0">
          <right style="thin">
            <color indexed="64"/>
          </right>
          <top style="thin">
            <color indexed="64"/>
          </top>
          <bottom style="medium">
            <color indexed="64"/>
          </bottom>
        </border>
      </dxf>
    </rfmt>
    <rfmt sheetId="1" sqref="G111" start="0" length="0">
      <dxf>
        <numFmt numFmtId="167" formatCode="#,##0.000"/>
        <border outline="0">
          <right style="thin">
            <color indexed="64"/>
          </right>
          <top style="thin">
            <color indexed="64"/>
          </top>
          <bottom style="medium">
            <color indexed="64"/>
          </bottom>
        </border>
      </dxf>
    </rfmt>
    <rfmt sheetId="1" sqref="H111" start="0" length="0">
      <dxf>
        <numFmt numFmtId="167" formatCode="#,##0.000"/>
        <border outline="0">
          <right style="thin">
            <color indexed="64"/>
          </right>
          <top style="thin">
            <color indexed="64"/>
          </top>
          <bottom style="medium">
            <color indexed="64"/>
          </bottom>
        </border>
      </dxf>
    </rfmt>
    <rfmt sheetId="1" sqref="I111" start="0" length="0">
      <dxf>
        <numFmt numFmtId="167" formatCode="#,##0.000"/>
        <border outline="0">
          <right style="thin">
            <color indexed="64"/>
          </right>
          <top style="thin">
            <color indexed="64"/>
          </top>
          <bottom style="medium">
            <color indexed="64"/>
          </bottom>
        </border>
      </dxf>
    </rfmt>
    <rfmt sheetId="1" sqref="J111" start="0" length="0">
      <dxf>
        <numFmt numFmtId="167" formatCode="#,##0.000"/>
        <border outline="0">
          <right style="thin">
            <color indexed="64"/>
          </right>
          <top style="thin">
            <color indexed="64"/>
          </top>
          <bottom style="medium">
            <color indexed="64"/>
          </bottom>
        </border>
      </dxf>
    </rfmt>
    <rfmt sheetId="1" sqref="K111" start="0" length="0">
      <dxf>
        <numFmt numFmtId="167" formatCode="#,##0.000"/>
        <border outline="0">
          <right style="thin">
            <color indexed="64"/>
          </right>
          <top style="thin">
            <color indexed="64"/>
          </top>
          <bottom style="medium">
            <color indexed="64"/>
          </bottom>
        </border>
      </dxf>
    </rfmt>
    <rfmt sheetId="1" sqref="L111" start="0" length="0">
      <dxf>
        <numFmt numFmtId="167" formatCode="#,##0.000"/>
        <border outline="0">
          <right style="thin">
            <color indexed="64"/>
          </right>
          <top style="thin">
            <color indexed="64"/>
          </top>
          <bottom style="medium">
            <color indexed="64"/>
          </bottom>
        </border>
      </dxf>
    </rfmt>
    <rfmt sheetId="1" sqref="M111" start="0" length="0">
      <dxf>
        <numFmt numFmtId="167" formatCode="#,##0.000"/>
        <border outline="0">
          <right style="thin">
            <color indexed="64"/>
          </right>
          <top style="thin">
            <color indexed="64"/>
          </top>
          <bottom style="medium">
            <color indexed="64"/>
          </bottom>
        </border>
      </dxf>
    </rfmt>
    <rfmt sheetId="1" sqref="N111" start="0" length="0">
      <dxf>
        <numFmt numFmtId="167" formatCode="#,##0.000"/>
        <border outline="0">
          <right style="thin">
            <color indexed="64"/>
          </right>
          <top style="thin">
            <color indexed="64"/>
          </top>
          <bottom style="medium">
            <color indexed="64"/>
          </bottom>
        </border>
      </dxf>
    </rfmt>
    <rfmt sheetId="1" sqref="O111" start="0" length="0">
      <dxf>
        <numFmt numFmtId="167" formatCode="#,##0.000"/>
        <border outline="0">
          <right style="thin">
            <color indexed="64"/>
          </right>
          <top style="thin">
            <color indexed="64"/>
          </top>
          <bottom style="medium">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top style="thin">
            <color indexed="64"/>
          </top>
          <bottom style="medium">
            <color indexed="64"/>
          </bottom>
        </border>
      </ndxf>
    </rcc>
    <rcc rId="0" sId="1" dxf="1">
      <nc r="Q111" t="inlineStr">
        <is>
          <t>x</t>
        </is>
      </nc>
      <ndxf>
        <font>
          <sz val="8"/>
        </font>
        <numFmt numFmtId="1" formatCode="0"/>
        <alignment horizontal="center" vertical="top"/>
        <border outline="0">
          <left style="medium">
            <color indexed="64"/>
          </left>
          <right style="medium">
            <color indexed="64"/>
          </right>
          <top style="thin">
            <color indexed="64"/>
          </top>
          <bottom style="medium">
            <color indexed="64"/>
          </bottom>
        </border>
      </ndxf>
    </rcc>
    <rcc rId="0" sId="1" dxf="1">
      <nc r="R111" t="inlineStr">
        <is>
          <t>x</t>
        </is>
      </nc>
      <ndxf>
        <font>
          <sz val="8"/>
        </font>
        <numFmt numFmtId="1" formatCode="0"/>
        <alignment horizontal="center" vertical="top"/>
        <border outline="0">
          <right style="thin">
            <color indexed="64"/>
          </right>
          <top style="thin">
            <color indexed="64"/>
          </top>
          <bottom style="medium">
            <color indexed="64"/>
          </bottom>
        </border>
      </ndxf>
    </rcc>
    <rcc rId="0" sId="1" dxf="1">
      <nc r="S111" t="inlineStr">
        <is>
          <t>x</t>
        </is>
      </nc>
      <ndxf>
        <font>
          <sz val="8"/>
        </font>
        <numFmt numFmtId="1" formatCode="0"/>
        <alignment horizontal="center" vertical="top"/>
        <border outline="0">
          <left style="thin">
            <color indexed="64"/>
          </left>
          <right style="medium">
            <color indexed="64"/>
          </right>
          <top style="thin">
            <color indexed="64"/>
          </top>
          <bottom style="medium">
            <color indexed="64"/>
          </bottom>
        </border>
      </ndxf>
    </rcc>
    <rcc rId="0" sId="1" dxf="1">
      <nc r="T111">
        <f>P111/(12*D111)*1000</f>
      </nc>
      <ndxf>
        <numFmt numFmtId="1" formatCode="0"/>
        <fill>
          <patternFill patternType="solid">
            <bgColor rgb="FFCCFFFF"/>
          </patternFill>
        </fill>
        <border outline="0">
          <right style="thin">
            <color indexed="64"/>
          </right>
          <top style="thin">
            <color indexed="64"/>
          </top>
          <bottom style="medium">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umFmtId="4">
      <nc r="X111">
        <v>0</v>
      </nc>
      <ndxf>
        <font>
          <sz val="9"/>
          <color theme="1"/>
        </font>
        <numFmt numFmtId="169" formatCode="0.0000"/>
        <fill>
          <patternFill patternType="solid">
            <bgColor theme="9" tint="0.59999389629810485"/>
          </patternFill>
        </fill>
        <border outline="0">
          <top style="thin">
            <color indexed="64"/>
          </top>
          <bottom style="medium">
            <color indexed="64"/>
          </bottom>
        </border>
      </ndxf>
    </rcc>
    <rfmt sheetId="1" sqref="Y111" start="0" length="0">
      <dxf>
        <font>
          <sz val="10"/>
          <color auto="1"/>
          <name val="Arial CE"/>
          <charset val="238"/>
          <scheme val="none"/>
        </font>
        <numFmt numFmtId="165" formatCode="0.000"/>
        <fill>
          <patternFill patternType="solid">
            <bgColor theme="0"/>
          </patternFill>
        </fill>
        <border outline="0">
          <left style="medium">
            <color indexed="64"/>
          </left>
          <right style="medium">
            <color indexed="64"/>
          </right>
          <top style="thin">
            <color indexed="64"/>
          </top>
          <bottom style="medium">
            <color indexed="64"/>
          </bottom>
        </border>
      </dxf>
    </rfmt>
    <rcc rId="0" sId="1" dxf="1">
      <nc r="Z111">
        <f>T111*1</f>
      </nc>
      <ndxf>
        <numFmt numFmtId="1" formatCode="0"/>
        <fill>
          <patternFill patternType="solid">
            <bgColor rgb="FFCCFFFF"/>
          </patternFill>
        </fill>
        <alignment horizontal="center" vertical="top"/>
        <border outline="0">
          <left style="medium">
            <color indexed="64"/>
          </left>
          <top style="thin">
            <color indexed="64"/>
          </top>
          <bottom style="medium">
            <color indexed="64"/>
          </bottom>
        </border>
      </ndxf>
    </rcc>
    <rcc rId="0" sId="1" dxf="1">
      <nc r="AA111">
        <f>T111-W111+X111*(F111+0.8*(G111+L111+M111))</f>
      </nc>
      <ndxf>
        <numFmt numFmtId="1" formatCode="0"/>
        <fill>
          <patternFill patternType="solid">
            <bgColor rgb="FFCCFFFF"/>
          </patternFill>
        </fill>
        <alignment horizontal="center" vertical="top"/>
        <border outline="0">
          <left style="thin">
            <color indexed="64"/>
          </left>
          <top style="thin">
            <color indexed="64"/>
          </top>
          <bottom style="medium">
            <color indexed="64"/>
          </bottom>
        </border>
      </ndxf>
    </rcc>
    <rcc rId="0" sId="1" dxf="1">
      <nc r="AB111">
        <f>Z111-AA111</f>
      </nc>
      <ndxf>
        <numFmt numFmtId="1" formatCode="0"/>
        <fill>
          <patternFill patternType="solid">
            <bgColor rgb="FFCCFFFF"/>
          </patternFill>
        </fill>
        <alignment horizontal="center" vertical="top"/>
        <border outline="0">
          <left style="thin">
            <color indexed="64"/>
          </left>
          <right style="medium">
            <color indexed="64"/>
          </right>
          <top style="thin">
            <color indexed="64"/>
          </top>
          <bottom style="medium">
            <color indexed="64"/>
          </bottom>
        </border>
      </ndxf>
    </rcc>
    <rcc rId="0" sId="1" dxf="1">
      <nc r="AC111" t="inlineStr">
        <is>
          <t>x</t>
        </is>
      </nc>
      <ndxf>
        <font>
          <sz val="8"/>
        </font>
        <numFmt numFmtId="168" formatCode="#,##0.0"/>
        <alignment horizontal="center" vertical="top"/>
        <border outline="0">
          <top style="thin">
            <color indexed="64"/>
          </top>
          <bottom style="medium">
            <color indexed="64"/>
          </bottom>
        </border>
      </ndxf>
    </rcc>
    <rfmt sheetId="1" sqref="AD111" start="0" length="0">
      <dxf>
        <font>
          <sz val="10"/>
          <color auto="1"/>
          <name val="Arial CE"/>
          <charset val="238"/>
          <scheme val="none"/>
        </font>
        <numFmt numFmtId="167" formatCode="#,##0.000"/>
        <alignment horizontal="center" vertical="top"/>
        <border outline="0">
          <left style="medium">
            <color indexed="64"/>
          </left>
          <right style="medium">
            <color indexed="64"/>
          </right>
          <top style="thin">
            <color indexed="64"/>
          </top>
          <bottom style="medium">
            <color indexed="64"/>
          </bottom>
        </border>
      </dxf>
    </rfmt>
    <rfmt sheetId="1" sqref="AE111" start="0" length="0">
      <dxf>
        <font>
          <sz val="10"/>
          <color auto="1"/>
          <name val="Arial CE"/>
          <charset val="238"/>
          <scheme val="none"/>
        </font>
        <numFmt numFmtId="167" formatCode="#,##0.000"/>
        <alignment horizontal="center" vertical="top"/>
        <border outline="0">
          <right style="thin">
            <color indexed="64"/>
          </right>
          <top style="thin">
            <color indexed="64"/>
          </top>
          <bottom style="medium">
            <color indexed="64"/>
          </bottom>
        </border>
      </dxf>
    </rfmt>
    <rcc rId="0" sId="1" dxf="1">
      <nc r="AF111" t="inlineStr">
        <is>
          <t>x</t>
        </is>
      </nc>
      <ndxf>
        <font>
          <sz val="8"/>
        </font>
        <numFmt numFmtId="170" formatCode="#,##0.0000"/>
        <alignment horizontal="center" vertical="top"/>
        <border outline="0">
          <right style="thin">
            <color indexed="64"/>
          </right>
          <top style="thin">
            <color indexed="64"/>
          </top>
          <bottom style="medium">
            <color indexed="64"/>
          </bottom>
        </border>
      </ndxf>
    </rcc>
    <rcc rId="0" sId="1" dxf="1">
      <nc r="AG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H111" t="inlineStr">
        <is>
          <t>x</t>
        </is>
      </nc>
      <ndxf>
        <font>
          <sz val="8"/>
        </font>
        <numFmt numFmtId="166" formatCode="0.0%"/>
        <alignment horizontal="center" vertical="top"/>
        <border outline="0">
          <left style="thin">
            <color indexed="64"/>
          </left>
          <right style="thin">
            <color indexed="64"/>
          </right>
          <top style="thin">
            <color indexed="64"/>
          </top>
          <bottom style="medium">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medium">
            <color indexed="64"/>
          </bottom>
        </border>
      </ndxf>
    </rcc>
    <rcc rId="0" sId="1" dxf="1">
      <nc r="AJ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K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L111" t="inlineStr">
        <is>
          <t>x</t>
        </is>
      </nc>
      <ndxf>
        <font>
          <sz val="8"/>
        </font>
        <numFmt numFmtId="166" formatCode="0.0%"/>
        <alignment horizontal="center" vertical="top"/>
        <border outline="0">
          <left style="thin">
            <color indexed="64"/>
          </left>
          <top style="thin">
            <color indexed="64"/>
          </top>
          <bottom style="medium">
            <color indexed="64"/>
          </bottom>
        </border>
      </ndxf>
    </rcc>
    <rfmt sheetId="1" sqref="AM111" start="0" length="0">
      <dxf>
        <font>
          <sz val="8"/>
        </font>
        <numFmt numFmtId="164" formatCode="0.0"/>
        <alignment horizontal="center" vertical="top"/>
        <border outline="0">
          <left style="medium">
            <color indexed="64"/>
          </left>
          <right style="medium">
            <color indexed="64"/>
          </right>
          <top style="thin">
            <color indexed="64"/>
          </top>
          <bottom style="medium">
            <color indexed="64"/>
          </bottom>
        </border>
      </dxf>
    </rfmt>
    <rcc rId="0" sId="1" dxf="1">
      <nc r="AN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O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P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Q111" t="inlineStr">
        <is>
          <t>x</t>
        </is>
      </nc>
      <ndxf>
        <font>
          <sz val="8"/>
        </font>
        <numFmt numFmtId="164" formatCode="0.0"/>
        <alignment horizontal="center" vertical="top"/>
        <border outline="0">
          <top style="thin">
            <color indexed="64"/>
          </top>
          <bottom style="medium">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medium">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thin">
            <color indexed="64"/>
          </top>
          <bottom style="medium">
            <color indexed="64"/>
          </bottom>
        </border>
      </ndxf>
    </rcc>
    <rfmt sheetId="1" sqref="AT111" start="0" length="0">
      <dxf>
        <numFmt numFmtId="1" formatCode="0"/>
        <border outline="0">
          <left style="thin">
            <color indexed="64"/>
          </left>
          <right style="thin">
            <color indexed="64"/>
          </right>
          <top style="thin">
            <color indexed="64"/>
          </top>
          <bottom style="medium">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top style="thin">
            <color indexed="64"/>
          </top>
          <bottom style="medium">
            <color indexed="64"/>
          </bottom>
        </border>
      </ndxf>
    </rcc>
    <rfmt sheetId="1" sqref="AV111" start="0" length="0">
      <dxf>
        <numFmt numFmtId="167" formatCode="#,##0.000"/>
        <fill>
          <patternFill patternType="solid">
            <bgColor theme="0"/>
          </patternFill>
        </fill>
        <border outline="0">
          <left style="medium">
            <color indexed="64"/>
          </left>
          <right style="thin">
            <color indexed="64"/>
          </right>
          <top style="thin">
            <color indexed="64"/>
          </top>
          <bottom style="medium">
            <color indexed="64"/>
          </bottom>
        </border>
      </dxf>
    </rfmt>
    <rfmt sheetId="1" sqref="AW111" start="0" length="0">
      <dxf>
        <numFmt numFmtId="167" formatCode="#,##0.000"/>
        <fill>
          <patternFill patternType="solid">
            <bgColor theme="0"/>
          </patternFill>
        </fill>
        <border outline="0">
          <left style="thin">
            <color indexed="64"/>
          </left>
          <right style="thin">
            <color indexed="64"/>
          </right>
          <top style="thin">
            <color indexed="64"/>
          </top>
          <bottom style="medium">
            <color indexed="64"/>
          </bottom>
        </border>
      </dxf>
    </rfmt>
    <rfmt sheetId="1" s="1" sqref="AX111" start="0" length="0">
      <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medium">
            <color indexed="64"/>
          </bottom>
        </border>
      </dxf>
    </rfmt>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thin">
            <color indexed="64"/>
          </top>
          <bottom style="medium">
            <color indexed="64"/>
          </bottom>
        </border>
      </dxf>
    </rfmt>
    <rfmt sheetId="1" sqref="BA111" start="0" length="0">
      <dxf>
        <font>
          <sz val="9"/>
        </font>
        <border outline="0">
          <left style="thin">
            <color indexed="64"/>
          </left>
          <right style="medium">
            <color indexed="64"/>
          </right>
          <top style="thin">
            <color indexed="64"/>
          </top>
          <bottom style="medium">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thin">
            <color indexed="64"/>
          </top>
          <bottom style="medium">
            <color indexed="64"/>
          </bottom>
        </border>
      </dxf>
    </rfmt>
    <rfmt sheetId="1" sqref="BE111" start="0" length="0">
      <dxf>
        <font>
          <b/>
          <sz val="9"/>
        </font>
        <numFmt numFmtId="168" formatCode="#,##0.0"/>
        <fill>
          <patternFill patternType="solid">
            <bgColor indexed="47"/>
          </patternFill>
        </fill>
        <border outline="0">
          <left style="thin">
            <color indexed="64"/>
          </left>
          <right style="thin">
            <color indexed="64"/>
          </right>
          <top style="thin">
            <color indexed="64"/>
          </top>
          <bottom style="medium">
            <color indexed="64"/>
          </bottom>
        </border>
      </dxf>
    </rfmt>
  </rrc>
  <rrc rId="7482"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medium">
            <color indexed="64"/>
          </top>
          <bottom style="thin">
            <color indexed="64"/>
          </bottom>
        </border>
      </dxf>
    </rfmt>
    <rfmt sheetId="1" sqref="B111" start="0" length="0">
      <dxf>
        <font>
          <sz val="9"/>
          <color theme="1"/>
          <name val="Times New Roman CE"/>
          <family val="1"/>
        </font>
        <alignment horizontal="left" vertical="top" wrapText="1"/>
        <border outline="0">
          <left style="thin">
            <color indexed="64"/>
          </left>
          <top style="medium">
            <color indexed="64"/>
          </top>
        </border>
      </dxf>
    </rfmt>
    <rcc rId="0" sId="1" dxf="1">
      <nc r="C111" t="inlineStr">
        <is>
          <t>PED</t>
        </is>
      </nc>
      <ndxf>
        <font>
          <sz val="9"/>
          <name val="Times New Roman CE"/>
          <family val="1"/>
        </font>
        <alignment horizontal="left" vertical="center" wrapText="1"/>
        <border outline="0">
          <left style="thin">
            <color indexed="64"/>
          </left>
          <top style="medium">
            <color indexed="64"/>
          </top>
          <bottom style="thin">
            <color indexed="64"/>
          </bottom>
        </border>
      </ndxf>
    </rcc>
    <rfmt sheetId="1" sqref="D111" start="0" length="0">
      <dxf>
        <numFmt numFmtId="167" formatCode="#,##0.000"/>
        <border outline="0">
          <left style="thin">
            <color indexed="64"/>
          </left>
          <right style="thin">
            <color indexed="64"/>
          </right>
          <top style="medium">
            <color indexed="64"/>
          </top>
          <bottom style="thin">
            <color indexed="64"/>
          </bottom>
        </border>
      </dxf>
    </rfmt>
    <rfmt sheetId="1" sqref="E111" start="0" length="0">
      <dxf>
        <numFmt numFmtId="167" formatCode="#,##0.000"/>
        <border outline="0">
          <right style="medium">
            <color indexed="64"/>
          </right>
          <top style="medium">
            <color indexed="64"/>
          </top>
          <bottom style="thin">
            <color indexed="64"/>
          </bottom>
        </border>
      </dxf>
    </rfmt>
    <rfmt sheetId="1" sqref="F111" start="0" length="0">
      <dxf>
        <numFmt numFmtId="167" formatCode="#,##0.000"/>
        <border outline="0">
          <right style="thin">
            <color indexed="64"/>
          </right>
          <top style="medium">
            <color indexed="64"/>
          </top>
          <bottom style="thin">
            <color indexed="64"/>
          </bottom>
        </border>
      </dxf>
    </rfmt>
    <rfmt sheetId="1" sqref="G111" start="0" length="0">
      <dxf>
        <numFmt numFmtId="167" formatCode="#,##0.000"/>
        <border outline="0">
          <right style="thin">
            <color indexed="64"/>
          </right>
          <top style="medium">
            <color indexed="64"/>
          </top>
          <bottom style="thin">
            <color indexed="64"/>
          </bottom>
        </border>
      </dxf>
    </rfmt>
    <rfmt sheetId="1" sqref="H111" start="0" length="0">
      <dxf>
        <numFmt numFmtId="167" formatCode="#,##0.000"/>
        <border outline="0">
          <right style="thin">
            <color indexed="64"/>
          </right>
          <top style="medium">
            <color indexed="64"/>
          </top>
          <bottom style="thin">
            <color indexed="64"/>
          </bottom>
        </border>
      </dxf>
    </rfmt>
    <rfmt sheetId="1" sqref="I111" start="0" length="0">
      <dxf>
        <numFmt numFmtId="167" formatCode="#,##0.000"/>
        <border outline="0">
          <right style="thin">
            <color indexed="64"/>
          </right>
          <top style="medium">
            <color indexed="64"/>
          </top>
          <bottom style="thin">
            <color indexed="64"/>
          </bottom>
        </border>
      </dxf>
    </rfmt>
    <rfmt sheetId="1" sqref="J111" start="0" length="0">
      <dxf>
        <numFmt numFmtId="167" formatCode="#,##0.000"/>
        <border outline="0">
          <right style="thin">
            <color indexed="64"/>
          </right>
          <top style="medium">
            <color indexed="64"/>
          </top>
          <bottom style="thin">
            <color indexed="64"/>
          </bottom>
        </border>
      </dxf>
    </rfmt>
    <rfmt sheetId="1" sqref="K111" start="0" length="0">
      <dxf>
        <numFmt numFmtId="167" formatCode="#,##0.000"/>
        <border outline="0">
          <right style="thin">
            <color indexed="64"/>
          </right>
          <top style="medium">
            <color indexed="64"/>
          </top>
          <bottom style="thin">
            <color indexed="64"/>
          </bottom>
        </border>
      </dxf>
    </rfmt>
    <rfmt sheetId="1" sqref="L111" start="0" length="0">
      <dxf>
        <numFmt numFmtId="167" formatCode="#,##0.000"/>
        <border outline="0">
          <right style="thin">
            <color indexed="64"/>
          </right>
          <top style="medium">
            <color indexed="64"/>
          </top>
          <bottom style="thin">
            <color indexed="64"/>
          </bottom>
        </border>
      </dxf>
    </rfmt>
    <rfmt sheetId="1" sqref="M111" start="0" length="0">
      <dxf>
        <numFmt numFmtId="167" formatCode="#,##0.000"/>
        <border outline="0">
          <right style="thin">
            <color indexed="64"/>
          </right>
          <top style="medium">
            <color indexed="64"/>
          </top>
          <bottom style="thin">
            <color indexed="64"/>
          </bottom>
        </border>
      </dxf>
    </rfmt>
    <rfmt sheetId="1" sqref="N111" start="0" length="0">
      <dxf>
        <numFmt numFmtId="167" formatCode="#,##0.000"/>
        <border outline="0">
          <right style="thin">
            <color indexed="64"/>
          </right>
          <top style="medium">
            <color indexed="64"/>
          </top>
          <bottom style="thin">
            <color indexed="64"/>
          </bottom>
        </border>
      </dxf>
    </rfmt>
    <rfmt sheetId="1" sqref="O111" start="0" length="0">
      <dxf>
        <numFmt numFmtId="167" formatCode="#,##0.000"/>
        <border outline="0">
          <right style="thin">
            <color indexed="64"/>
          </right>
          <top style="medium">
            <color indexed="64"/>
          </top>
          <bottom style="thin">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top style="medium">
            <color indexed="64"/>
          </top>
          <bottom style="thin">
            <color indexed="64"/>
          </bottom>
        </border>
      </ndxf>
    </rcc>
    <rcc rId="0" sId="1" dxf="1">
      <nc r="Q111">
        <f>P111+P112</f>
      </nc>
      <ndxf>
        <font>
          <sz val="10"/>
          <color auto="1"/>
          <name val="Arial CE"/>
          <charset val="238"/>
          <scheme val="none"/>
        </font>
        <numFmt numFmtId="167" formatCode="#,##0.000"/>
        <fill>
          <patternFill patternType="solid">
            <bgColor rgb="FFCCFFFF"/>
          </patternFill>
        </fill>
        <border outline="0">
          <left style="medium">
            <color indexed="64"/>
          </left>
          <right style="medium">
            <color indexed="64"/>
          </right>
          <top style="medium">
            <color indexed="64"/>
          </top>
          <bottom style="thin">
            <color indexed="64"/>
          </bottom>
        </border>
      </ndxf>
    </rcc>
    <rfmt sheetId="1" sqref="R111" start="0" length="0">
      <dxf>
        <font>
          <sz val="10"/>
          <color auto="1"/>
          <name val="Arial CE"/>
          <charset val="238"/>
          <scheme val="none"/>
        </font>
        <numFmt numFmtId="170" formatCode="#,##0.0000"/>
        <fill>
          <patternFill patternType="solid">
            <bgColor rgb="FFFFFF99"/>
          </patternFill>
        </fill>
        <border outline="0">
          <left style="thin">
            <color indexed="64"/>
          </left>
          <right style="thin">
            <color indexed="64"/>
          </right>
          <top style="thin">
            <color indexed="64"/>
          </top>
          <bottom style="thin">
            <color indexed="64"/>
          </bottom>
        </border>
      </dxf>
    </rfmt>
    <rcc rId="0" sId="1" dxf="1">
      <nc r="S111">
        <f>Q111-R111</f>
      </nc>
      <ndxf>
        <numFmt numFmtId="167" formatCode="#,##0.000"/>
        <fill>
          <patternFill patternType="solid">
            <bgColor rgb="FFCCFFFF"/>
          </patternFill>
        </fill>
        <border outline="0">
          <right style="medium">
            <color indexed="64"/>
          </right>
          <top style="medium">
            <color indexed="64"/>
          </top>
          <bottom style="thin">
            <color indexed="64"/>
          </bottom>
        </border>
      </ndxf>
    </rcc>
    <rcc rId="0" sId="1" dxf="1">
      <nc r="T111">
        <f>P111/(12*D111)*1000</f>
      </nc>
      <ndxf>
        <numFmt numFmtId="1" formatCode="0"/>
        <fill>
          <patternFill patternType="solid">
            <bgColor rgb="FFCCFFFF"/>
          </patternFill>
        </fill>
        <border outline="0">
          <right style="thin">
            <color indexed="64"/>
          </right>
          <top style="medium">
            <color indexed="64"/>
          </top>
          <bottom style="thin">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umFmtId="4">
      <nc r="X111">
        <v>0.02</v>
      </nc>
      <ndxf>
        <font>
          <sz val="9"/>
          <color theme="1"/>
        </font>
        <numFmt numFmtId="169" formatCode="0.0000"/>
        <fill>
          <patternFill patternType="solid">
            <bgColor theme="9" tint="0.59999389629810485"/>
          </patternFill>
        </fill>
        <border outline="0">
          <bottom style="thin">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thin">
            <color indexed="64"/>
          </bottom>
        </border>
      </dxf>
    </rfmt>
    <rcc rId="0" sId="1" dxf="1">
      <nc r="Z111">
        <f>T111*1.016</f>
      </nc>
      <ndxf>
        <numFmt numFmtId="1" formatCode="0"/>
        <fill>
          <patternFill patternType="solid">
            <bgColor rgb="FFCCFFFF"/>
          </patternFill>
        </fill>
        <border outline="0">
          <right style="thin">
            <color indexed="64"/>
          </right>
          <top style="thin">
            <color indexed="64"/>
          </top>
          <bottom style="thin">
            <color indexed="64"/>
          </bottom>
        </border>
      </ndxf>
    </rcc>
    <rcc rId="0" sId="1" dxf="1">
      <nc r="AA111">
        <f>T111-W111+X111*(F111+0.8*(G111+L111+M111))</f>
      </nc>
      <ndxf>
        <numFmt numFmtId="1" formatCode="0"/>
        <fill>
          <patternFill patternType="solid">
            <bgColor indexed="41"/>
          </patternFill>
        </fill>
        <border outline="0">
          <left style="thin">
            <color indexed="64"/>
          </left>
          <top style="thin">
            <color indexed="64"/>
          </top>
          <bottom style="thin">
            <color indexed="64"/>
          </bottom>
        </border>
      </ndxf>
    </rcc>
    <rcc rId="0" sId="1" dxf="1">
      <nc r="AB111">
        <f>Z111-AA111</f>
      </nc>
      <ndxf>
        <numFmt numFmtId="1" formatCode="0"/>
        <fill>
          <patternFill patternType="solid">
            <bgColor indexed="41"/>
          </patternFill>
        </fill>
        <border outline="0">
          <left style="thin">
            <color indexed="64"/>
          </left>
          <right style="medium">
            <color indexed="64"/>
          </right>
          <top style="thin">
            <color indexed="64"/>
          </top>
          <bottom style="thin">
            <color indexed="64"/>
          </bottom>
        </border>
      </ndxf>
    </rcc>
    <rcc rId="0" sId="1" dxf="1">
      <nc r="AC111">
        <f>(Y111*Z111+Y112*Z112)*0.012</f>
      </nc>
      <ndxf>
        <font>
          <sz val="10"/>
          <color auto="1"/>
          <name val="Arial CE"/>
          <charset val="238"/>
          <scheme val="none"/>
        </font>
        <numFmt numFmtId="168" formatCode="#,##0.0"/>
        <fill>
          <patternFill patternType="solid">
            <bgColor indexed="41"/>
          </patternFill>
        </fill>
        <border outline="0">
          <top style="thin">
            <color indexed="64"/>
          </top>
          <bottom style="thin">
            <color indexed="64"/>
          </bottom>
        </border>
      </ndxf>
    </rcc>
    <rfmt sheetId="1" sqref="AD111" start="0" length="0">
      <dxf>
        <font>
          <sz val="10"/>
          <color auto="1"/>
          <name val="Arial CE"/>
          <charset val="238"/>
          <scheme val="none"/>
        </font>
        <numFmt numFmtId="167" formatCode="#,##0.000"/>
        <fill>
          <patternFill patternType="solid">
            <bgColor rgb="FFFFFFCC"/>
          </patternFill>
        </fill>
        <alignment horizontal="center" vertical="top"/>
        <border outline="0">
          <left style="medium">
            <color indexed="64"/>
          </left>
          <right style="medium">
            <color indexed="64"/>
          </right>
          <top style="thin">
            <color indexed="64"/>
          </top>
          <bottom style="thin">
            <color indexed="64"/>
          </bottom>
        </border>
      </dxf>
    </rfmt>
    <rfmt sheetId="1" sqref="AE111" start="0" length="0">
      <dxf>
        <font>
          <sz val="10"/>
          <color auto="1"/>
          <name val="Arial CE"/>
          <charset val="238"/>
          <scheme val="none"/>
        </font>
        <numFmt numFmtId="167" formatCode="#,##0.000"/>
        <fill>
          <patternFill patternType="solid">
            <bgColor rgb="FFFFFFCC"/>
          </patternFill>
        </fill>
        <alignment horizontal="center" vertical="top"/>
        <border outline="0">
          <right style="thin">
            <color indexed="64"/>
          </right>
          <top style="thin">
            <color indexed="64"/>
          </top>
          <bottom style="thin">
            <color indexed="64"/>
          </bottom>
        </border>
      </dxf>
    </rfmt>
    <rcc rId="0" sId="1" dxf="1">
      <nc r="AF111">
        <f>AD111+AD112+AE111-AC111</f>
      </nc>
      <ndxf>
        <font>
          <sz val="10"/>
          <color auto="1"/>
          <name val="Arial CE"/>
          <charset val="238"/>
          <scheme val="none"/>
        </font>
        <numFmt numFmtId="170" formatCode="#,##0.0000"/>
        <fill>
          <patternFill patternType="solid">
            <bgColor indexed="41"/>
          </patternFill>
        </fill>
        <border outline="0">
          <right style="thin">
            <color indexed="64"/>
          </right>
          <top style="thin">
            <color indexed="64"/>
          </top>
          <bottom style="thin">
            <color indexed="64"/>
          </bottom>
        </border>
      </ndxf>
    </rcc>
    <rcc rId="0" sId="1" dxf="1">
      <nc r="AG111">
        <f>AF111/(12*(Y111+Y112))*1000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H111">
        <f>AG111/AB111</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thin">
            <color indexed="64"/>
          </bottom>
        </border>
      </ndxf>
    </rcc>
    <rcc rId="0" sId="1" dxf="1">
      <nc r="AJ111">
        <f>AD111+AD112+AE111-(AI111*Z111+AI112*Z112)*0.012</f>
      </nc>
      <ndxf>
        <font>
          <sz val="10"/>
          <color auto="1"/>
          <name val="Arial CE"/>
          <charset val="238"/>
          <scheme val="none"/>
        </font>
        <numFmt numFmtId="164" formatCode="0.0"/>
        <fill>
          <patternFill patternType="solid">
            <bgColor indexed="41"/>
          </patternFill>
        </fill>
        <border outline="0">
          <top style="thin">
            <color indexed="64"/>
          </top>
          <bottom style="thin">
            <color indexed="64"/>
          </bottom>
        </border>
      </ndxf>
    </rcc>
    <rcc rId="0" sId="1" dxf="1">
      <nc r="AK111">
        <f>AJ111/(12*(AI111+AI112))*1000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L111">
        <f>AK111/AB111</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fmt sheetId="1" sqref="AM111" start="0" length="0">
      <dxf>
        <font>
          <sz val="10"/>
          <color auto="1"/>
          <name val="Arial CE"/>
          <charset val="238"/>
          <scheme val="none"/>
        </font>
        <numFmt numFmtId="164" formatCode="0.0"/>
        <border outline="0">
          <left style="medium">
            <color indexed="64"/>
          </left>
          <right style="medium">
            <color indexed="64"/>
          </right>
          <top style="thin">
            <color indexed="64"/>
          </top>
          <bottom style="thin">
            <color indexed="64"/>
          </bottom>
        </border>
      </dxf>
    </rfmt>
    <rcc rId="0" sId="1" dxf="1">
      <nc r="AN111">
        <f>(AM111+AM112)/(12*(AI111+AI112))*1000</f>
      </nc>
      <ndxf>
        <font>
          <sz val="10"/>
          <color auto="1"/>
          <name val="Arial CE"/>
          <charset val="238"/>
          <scheme val="none"/>
        </font>
        <numFmt numFmtId="1" formatCode="0"/>
        <fill>
          <patternFill patternType="solid">
            <bgColor indexed="41"/>
          </patternFill>
        </fill>
        <border outline="0">
          <right style="thin">
            <color indexed="64"/>
          </right>
          <top style="thin">
            <color indexed="64"/>
          </top>
          <bottom style="thin">
            <color indexed="64"/>
          </bottom>
        </border>
      </ndxf>
    </rcc>
    <rcc rId="0" sId="1" dxf="1">
      <nc r="AO111">
        <f>(H111+I111+H112+I112)/(12*(D111+D112))*1000+AK111+AN111</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s="1" dxf="1">
      <nc r="AP111">
        <f>(AK111+AN111)/((H111+I111+H112+I112)*1000)*(D111+D112)*12</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s="1" dxf="1">
      <nc r="AQ111">
        <f>AO111/((H111+I111+H112+I112)*1000)*(D111+D112)*12</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thin">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medium">
            <color indexed="64"/>
          </top>
          <bottom style="thin">
            <color indexed="64"/>
          </bottom>
        </border>
      </ndxf>
    </rcc>
    <rfmt sheetId="1" sqref="AT111" start="0" length="0">
      <dxf>
        <numFmt numFmtId="1" formatCode="0"/>
        <border outline="0">
          <left style="thin">
            <color indexed="64"/>
          </left>
          <right style="thin">
            <color indexed="64"/>
          </right>
          <top style="medium">
            <color indexed="64"/>
          </top>
          <bottom style="thin">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top style="medium">
            <color indexed="64"/>
          </top>
          <bottom style="thin">
            <color indexed="64"/>
          </bottom>
        </border>
      </ndxf>
    </rcc>
    <rfmt sheetId="1" sqref="AV111" start="0" length="0">
      <dxf>
        <numFmt numFmtId="167" formatCode="#,##0.000"/>
        <border outline="0">
          <left style="medium">
            <color indexed="64"/>
          </left>
          <right style="thin">
            <color indexed="64"/>
          </right>
          <top style="medium">
            <color indexed="64"/>
          </top>
          <bottom style="thin">
            <color indexed="64"/>
          </bottom>
        </border>
      </dxf>
    </rfmt>
    <rfmt sheetId="1" sqref="AW111" start="0" length="0">
      <dxf>
        <numFmt numFmtId="167" formatCode="#,##0.000"/>
        <border outline="0">
          <left style="thin">
            <color indexed="64"/>
          </left>
          <right style="thin">
            <color indexed="64"/>
          </right>
          <top style="medium">
            <color indexed="64"/>
          </top>
          <bottom style="thin">
            <color indexed="64"/>
          </bottom>
        </border>
      </dxf>
    </rfmt>
    <rcc rId="0" sId="1" s="1" dxf="1">
      <nc r="AX111">
        <f>(AR111+AR112+AE111-AV111-AV112)/((AW111+AW112)*12)</f>
      </nc>
      <n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thin">
            <color indexed="64"/>
          </bottom>
        </border>
      </ndxf>
    </rcc>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medium">
            <color indexed="64"/>
          </top>
          <bottom style="thin">
            <color indexed="64"/>
          </bottom>
        </border>
      </dxf>
    </rfmt>
    <rfmt sheetId="1" sqref="BA111" start="0" length="0">
      <dxf>
        <font>
          <sz val="9"/>
        </font>
        <border outline="0">
          <left style="thin">
            <color indexed="64"/>
          </left>
          <right style="medium">
            <color indexed="64"/>
          </right>
          <top style="medium">
            <color indexed="64"/>
          </top>
          <bottom style="thin">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medium">
            <color indexed="64"/>
          </top>
          <bottom style="thin">
            <color indexed="64"/>
          </bottom>
        </border>
      </dxf>
    </rfmt>
    <rcc rId="0" sId="1" dxf="1">
      <nc r="BE111">
        <f>IF(AR111+AR112+AE111-AV111-AV112&lt;0,AR111+AR112+AE111-AV111-AV112,0)</f>
      </nc>
      <ndxf>
        <font>
          <b/>
          <sz val="9"/>
        </font>
        <numFmt numFmtId="168" formatCode="#,##0.0"/>
        <fill>
          <patternFill patternType="solid">
            <bgColor indexed="47"/>
          </patternFill>
        </fill>
        <border outline="0">
          <left style="thin">
            <color indexed="64"/>
          </left>
          <right style="thin">
            <color indexed="64"/>
          </right>
          <top style="thin">
            <color indexed="64"/>
          </top>
          <bottom style="thin">
            <color indexed="64"/>
          </bottom>
        </border>
      </ndxf>
    </rcc>
  </rrc>
  <rrc rId="7483"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thin">
            <color indexed="64"/>
          </top>
          <bottom style="medium">
            <color indexed="64"/>
          </bottom>
        </border>
      </dxf>
    </rfmt>
    <rfmt sheetId="1" sqref="B111" start="0" length="0">
      <dxf>
        <font>
          <sz val="9"/>
          <color theme="1"/>
          <name val="Times New Roman CE"/>
          <family val="1"/>
        </font>
        <alignment horizontal="left" vertical="top" wrapText="1"/>
        <border outline="0">
          <left style="thin">
            <color indexed="64"/>
          </left>
          <bottom style="medium">
            <color indexed="64"/>
          </bottom>
        </border>
      </dxf>
    </rfmt>
    <rcc rId="0" sId="1" dxf="1">
      <nc r="C111" t="inlineStr">
        <is>
          <t>NEPED</t>
        </is>
      </nc>
      <ndxf>
        <font>
          <sz val="9"/>
          <name val="Times New Roman CE"/>
          <family val="1"/>
        </font>
        <alignment horizontal="left" vertical="center" wrapText="1"/>
        <border outline="0">
          <left style="thin">
            <color indexed="64"/>
          </left>
          <top style="thin">
            <color indexed="64"/>
          </top>
          <bottom style="medium">
            <color indexed="64"/>
          </bottom>
        </border>
      </ndxf>
    </rcc>
    <rfmt sheetId="1" sqref="D111" start="0" length="0">
      <dxf>
        <numFmt numFmtId="167" formatCode="#,##0.000"/>
        <border outline="0">
          <left style="thin">
            <color indexed="64"/>
          </left>
          <right style="thin">
            <color indexed="64"/>
          </right>
          <top style="thin">
            <color indexed="64"/>
          </top>
          <bottom style="medium">
            <color indexed="64"/>
          </bottom>
        </border>
      </dxf>
    </rfmt>
    <rfmt sheetId="1" sqref="E111" start="0" length="0">
      <dxf>
        <numFmt numFmtId="167" formatCode="#,##0.000"/>
        <border outline="0">
          <right style="medium">
            <color auto="1"/>
          </right>
          <top style="thin">
            <color auto="1"/>
          </top>
          <bottom style="medium">
            <color auto="1"/>
          </bottom>
        </border>
      </dxf>
    </rfmt>
    <rfmt sheetId="1" sqref="F111" start="0" length="0">
      <dxf>
        <numFmt numFmtId="167" formatCode="#,##0.000"/>
        <border outline="0">
          <right style="thin">
            <color indexed="64"/>
          </right>
          <top style="thin">
            <color indexed="64"/>
          </top>
          <bottom style="medium">
            <color indexed="64"/>
          </bottom>
        </border>
      </dxf>
    </rfmt>
    <rfmt sheetId="1" sqref="G111" start="0" length="0">
      <dxf>
        <numFmt numFmtId="167" formatCode="#,##0.000"/>
        <border outline="0">
          <right style="thin">
            <color indexed="64"/>
          </right>
          <top style="thin">
            <color indexed="64"/>
          </top>
          <bottom style="medium">
            <color indexed="64"/>
          </bottom>
        </border>
      </dxf>
    </rfmt>
    <rfmt sheetId="1" sqref="H111" start="0" length="0">
      <dxf>
        <numFmt numFmtId="167" formatCode="#,##0.000"/>
        <border outline="0">
          <right style="thin">
            <color indexed="64"/>
          </right>
          <top style="thin">
            <color indexed="64"/>
          </top>
          <bottom style="medium">
            <color indexed="64"/>
          </bottom>
        </border>
      </dxf>
    </rfmt>
    <rfmt sheetId="1" sqref="I111" start="0" length="0">
      <dxf>
        <numFmt numFmtId="167" formatCode="#,##0.000"/>
        <border outline="0">
          <right style="thin">
            <color indexed="64"/>
          </right>
          <top style="thin">
            <color indexed="64"/>
          </top>
          <bottom style="medium">
            <color indexed="64"/>
          </bottom>
        </border>
      </dxf>
    </rfmt>
    <rfmt sheetId="1" sqref="J111" start="0" length="0">
      <dxf>
        <numFmt numFmtId="167" formatCode="#,##0.000"/>
        <border outline="0">
          <right style="thin">
            <color indexed="64"/>
          </right>
          <top style="thin">
            <color indexed="64"/>
          </top>
          <bottom style="medium">
            <color indexed="64"/>
          </bottom>
        </border>
      </dxf>
    </rfmt>
    <rfmt sheetId="1" sqref="K111" start="0" length="0">
      <dxf>
        <numFmt numFmtId="167" formatCode="#,##0.000"/>
        <border outline="0">
          <right style="thin">
            <color indexed="64"/>
          </right>
          <top style="thin">
            <color indexed="64"/>
          </top>
          <bottom style="medium">
            <color indexed="64"/>
          </bottom>
        </border>
      </dxf>
    </rfmt>
    <rfmt sheetId="1" sqref="L111" start="0" length="0">
      <dxf>
        <numFmt numFmtId="167" formatCode="#,##0.000"/>
        <border outline="0">
          <right style="thin">
            <color indexed="64"/>
          </right>
          <top style="thin">
            <color indexed="64"/>
          </top>
          <bottom style="medium">
            <color indexed="64"/>
          </bottom>
        </border>
      </dxf>
    </rfmt>
    <rfmt sheetId="1" sqref="M111" start="0" length="0">
      <dxf>
        <numFmt numFmtId="167" formatCode="#,##0.000"/>
        <border outline="0">
          <right style="thin">
            <color indexed="64"/>
          </right>
          <top style="thin">
            <color indexed="64"/>
          </top>
          <bottom style="medium">
            <color indexed="64"/>
          </bottom>
        </border>
      </dxf>
    </rfmt>
    <rfmt sheetId="1" sqref="N111" start="0" length="0">
      <dxf>
        <numFmt numFmtId="167" formatCode="#,##0.000"/>
        <border outline="0">
          <right style="thin">
            <color indexed="64"/>
          </right>
          <top style="thin">
            <color indexed="64"/>
          </top>
          <bottom style="medium">
            <color indexed="64"/>
          </bottom>
        </border>
      </dxf>
    </rfmt>
    <rfmt sheetId="1" sqref="O111" start="0" length="0">
      <dxf>
        <numFmt numFmtId="167" formatCode="#,##0.000"/>
        <border outline="0">
          <right style="thin">
            <color indexed="64"/>
          </right>
          <top style="thin">
            <color indexed="64"/>
          </top>
          <bottom style="medium">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top style="thin">
            <color indexed="64"/>
          </top>
          <bottom style="medium">
            <color indexed="64"/>
          </bottom>
        </border>
      </ndxf>
    </rcc>
    <rcc rId="0" sId="1" dxf="1">
      <nc r="Q111" t="inlineStr">
        <is>
          <t>x</t>
        </is>
      </nc>
      <ndxf>
        <font>
          <sz val="8"/>
        </font>
        <numFmt numFmtId="1" formatCode="0"/>
        <alignment horizontal="center" vertical="top"/>
        <border outline="0">
          <left style="medium">
            <color indexed="64"/>
          </left>
          <right style="medium">
            <color indexed="64"/>
          </right>
          <top style="thin">
            <color indexed="64"/>
          </top>
          <bottom style="medium">
            <color indexed="64"/>
          </bottom>
        </border>
      </ndxf>
    </rcc>
    <rcc rId="0" sId="1" dxf="1">
      <nc r="R111" t="inlineStr">
        <is>
          <t>x</t>
        </is>
      </nc>
      <ndxf>
        <font>
          <sz val="8"/>
        </font>
        <numFmt numFmtId="1" formatCode="0"/>
        <alignment horizontal="center" vertical="top"/>
        <border outline="0">
          <right style="thin">
            <color indexed="64"/>
          </right>
          <top style="thin">
            <color indexed="64"/>
          </top>
          <bottom style="medium">
            <color indexed="64"/>
          </bottom>
        </border>
      </ndxf>
    </rcc>
    <rcc rId="0" sId="1" dxf="1">
      <nc r="S111" t="inlineStr">
        <is>
          <t>x</t>
        </is>
      </nc>
      <ndxf>
        <font>
          <sz val="8"/>
        </font>
        <numFmt numFmtId="1" formatCode="0"/>
        <alignment horizontal="center" vertical="top"/>
        <border outline="0">
          <left style="thin">
            <color indexed="64"/>
          </left>
          <right style="medium">
            <color indexed="64"/>
          </right>
          <top style="thin">
            <color indexed="64"/>
          </top>
          <bottom style="medium">
            <color indexed="64"/>
          </bottom>
        </border>
      </ndxf>
    </rcc>
    <rcc rId="0" sId="1" dxf="1">
      <nc r="T111">
        <f>P111/(12*D111)*1000</f>
      </nc>
      <ndxf>
        <numFmt numFmtId="1" formatCode="0"/>
        <fill>
          <patternFill patternType="solid">
            <bgColor rgb="FFCCFFFF"/>
          </patternFill>
        </fill>
        <border outline="0">
          <right style="thin">
            <color indexed="64"/>
          </right>
          <top style="thin">
            <color indexed="64"/>
          </top>
          <bottom style="medium">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umFmtId="4">
      <nc r="X111">
        <v>0</v>
      </nc>
      <ndxf>
        <font>
          <sz val="9"/>
          <color theme="1"/>
        </font>
        <numFmt numFmtId="169" formatCode="0.0000"/>
        <fill>
          <patternFill patternType="solid">
            <bgColor theme="9" tint="0.59999389629810485"/>
          </patternFill>
        </fill>
        <border outline="0">
          <top style="thin">
            <color indexed="64"/>
          </top>
          <bottom style="medium">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medium">
            <color indexed="64"/>
          </bottom>
        </border>
      </dxf>
    </rfmt>
    <rcc rId="0" sId="1" dxf="1">
      <nc r="Z111">
        <f>T111*1</f>
      </nc>
      <ndxf>
        <numFmt numFmtId="1" formatCode="0"/>
        <fill>
          <patternFill patternType="solid">
            <bgColor rgb="FFCCFFFF"/>
          </patternFill>
        </fill>
        <alignment horizontal="center" vertical="top"/>
        <border outline="0">
          <left style="medium">
            <color indexed="64"/>
          </left>
          <top style="thin">
            <color indexed="64"/>
          </top>
          <bottom style="medium">
            <color indexed="64"/>
          </bottom>
        </border>
      </ndxf>
    </rcc>
    <rcc rId="0" sId="1" dxf="1">
      <nc r="AA111">
        <f>T111-W111+X111*(F111+0.8*(G111+L111+M111))</f>
      </nc>
      <ndxf>
        <numFmt numFmtId="1" formatCode="0"/>
        <fill>
          <patternFill patternType="solid">
            <bgColor rgb="FFCCFFFF"/>
          </patternFill>
        </fill>
        <alignment horizontal="center" vertical="top"/>
        <border outline="0">
          <left style="thin">
            <color indexed="64"/>
          </left>
          <top style="thin">
            <color indexed="64"/>
          </top>
          <bottom style="medium">
            <color indexed="64"/>
          </bottom>
        </border>
      </ndxf>
    </rcc>
    <rcc rId="0" sId="1" dxf="1">
      <nc r="AB111">
        <f>Z111-AA111</f>
      </nc>
      <ndxf>
        <numFmt numFmtId="1" formatCode="0"/>
        <fill>
          <patternFill patternType="solid">
            <bgColor rgb="FFCCFFFF"/>
          </patternFill>
        </fill>
        <alignment horizontal="center" vertical="top"/>
        <border outline="0">
          <left style="thin">
            <color indexed="64"/>
          </left>
          <right style="medium">
            <color indexed="64"/>
          </right>
          <top style="thin">
            <color indexed="64"/>
          </top>
          <bottom style="medium">
            <color indexed="64"/>
          </bottom>
        </border>
      </ndxf>
    </rcc>
    <rcc rId="0" sId="1" dxf="1">
      <nc r="AC111" t="inlineStr">
        <is>
          <t>x</t>
        </is>
      </nc>
      <ndxf>
        <font>
          <sz val="8"/>
        </font>
        <numFmt numFmtId="168" formatCode="#,##0.0"/>
        <alignment horizontal="center" vertical="top"/>
        <border outline="0">
          <top style="thin">
            <color indexed="64"/>
          </top>
          <bottom style="medium">
            <color indexed="64"/>
          </bottom>
        </border>
      </ndxf>
    </rcc>
    <rfmt sheetId="1" sqref="AD111" start="0" length="0">
      <dxf>
        <font>
          <sz val="10"/>
          <color auto="1"/>
          <name val="Arial CE"/>
          <charset val="238"/>
          <scheme val="none"/>
        </font>
        <numFmt numFmtId="167" formatCode="#,##0.000"/>
        <alignment horizontal="center" vertical="top"/>
        <border outline="0">
          <left style="medium">
            <color indexed="64"/>
          </left>
          <right style="medium">
            <color indexed="64"/>
          </right>
          <top style="thin">
            <color indexed="64"/>
          </top>
          <bottom style="medium">
            <color indexed="64"/>
          </bottom>
        </border>
      </dxf>
    </rfmt>
    <rfmt sheetId="1" sqref="AE111" start="0" length="0">
      <dxf>
        <font>
          <sz val="10"/>
          <color auto="1"/>
          <name val="Arial CE"/>
          <charset val="238"/>
          <scheme val="none"/>
        </font>
        <numFmt numFmtId="167" formatCode="#,##0.000"/>
        <alignment horizontal="center" vertical="top"/>
        <border outline="0">
          <right style="thin">
            <color indexed="64"/>
          </right>
          <top style="thin">
            <color indexed="64"/>
          </top>
          <bottom style="medium">
            <color indexed="64"/>
          </bottom>
        </border>
      </dxf>
    </rfmt>
    <rcc rId="0" sId="1" dxf="1">
      <nc r="AF111" t="inlineStr">
        <is>
          <t>x</t>
        </is>
      </nc>
      <ndxf>
        <font>
          <sz val="8"/>
        </font>
        <numFmt numFmtId="170" formatCode="#,##0.0000"/>
        <alignment horizontal="center" vertical="top"/>
        <border outline="0">
          <right style="thin">
            <color indexed="64"/>
          </right>
          <top style="thin">
            <color indexed="64"/>
          </top>
          <bottom style="medium">
            <color indexed="64"/>
          </bottom>
        </border>
      </ndxf>
    </rcc>
    <rcc rId="0" sId="1" dxf="1">
      <nc r="AG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H111" t="inlineStr">
        <is>
          <t>x</t>
        </is>
      </nc>
      <ndxf>
        <font>
          <sz val="8"/>
        </font>
        <numFmt numFmtId="166" formatCode="0.0%"/>
        <alignment horizontal="center" vertical="top"/>
        <border outline="0">
          <left style="thin">
            <color indexed="64"/>
          </left>
          <right style="thin">
            <color indexed="64"/>
          </right>
          <top style="thin">
            <color indexed="64"/>
          </top>
          <bottom style="medium">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medium">
            <color indexed="64"/>
          </bottom>
        </border>
      </ndxf>
    </rcc>
    <rcc rId="0" sId="1" dxf="1">
      <nc r="AJ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K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L111" t="inlineStr">
        <is>
          <t>x</t>
        </is>
      </nc>
      <ndxf>
        <font>
          <sz val="8"/>
        </font>
        <numFmt numFmtId="166" formatCode="0.0%"/>
        <alignment horizontal="center" vertical="top"/>
        <border outline="0">
          <left style="thin">
            <color indexed="64"/>
          </left>
          <top style="thin">
            <color indexed="64"/>
          </top>
          <bottom style="medium">
            <color indexed="64"/>
          </bottom>
        </border>
      </ndxf>
    </rcc>
    <rfmt sheetId="1" sqref="AM111" start="0" length="0">
      <dxf>
        <font>
          <sz val="8"/>
        </font>
        <numFmt numFmtId="164" formatCode="0.0"/>
        <alignment horizontal="center" vertical="top"/>
        <border outline="0">
          <left style="medium">
            <color indexed="64"/>
          </left>
          <right style="medium">
            <color indexed="64"/>
          </right>
          <top style="thin">
            <color indexed="64"/>
          </top>
          <bottom style="medium">
            <color indexed="64"/>
          </bottom>
        </border>
      </dxf>
    </rfmt>
    <rcc rId="0" sId="1" dxf="1">
      <nc r="AN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O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P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Q111" t="inlineStr">
        <is>
          <t>x</t>
        </is>
      </nc>
      <ndxf>
        <font>
          <sz val="8"/>
        </font>
        <numFmt numFmtId="164" formatCode="0.0"/>
        <alignment horizontal="center" vertical="top"/>
        <border outline="0">
          <top style="thin">
            <color indexed="64"/>
          </top>
          <bottom style="medium">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medium">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thin">
            <color indexed="64"/>
          </top>
          <bottom style="medium">
            <color indexed="64"/>
          </bottom>
        </border>
      </ndxf>
    </rcc>
    <rfmt sheetId="1" sqref="AT111" start="0" length="0">
      <dxf>
        <numFmt numFmtId="1" formatCode="0"/>
        <border outline="0">
          <left style="thin">
            <color indexed="64"/>
          </left>
          <right style="thin">
            <color indexed="64"/>
          </right>
          <top style="thin">
            <color indexed="64"/>
          </top>
          <bottom style="medium">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top style="thin">
            <color indexed="64"/>
          </top>
          <bottom style="medium">
            <color indexed="64"/>
          </bottom>
        </border>
      </ndxf>
    </rcc>
    <rfmt sheetId="1" sqref="AV111" start="0" length="0">
      <dxf>
        <numFmt numFmtId="167" formatCode="#,##0.000"/>
        <border outline="0">
          <left style="medium">
            <color indexed="64"/>
          </left>
          <right style="thin">
            <color indexed="64"/>
          </right>
          <top style="thin">
            <color indexed="64"/>
          </top>
          <bottom style="medium">
            <color indexed="64"/>
          </bottom>
        </border>
      </dxf>
    </rfmt>
    <rfmt sheetId="1" sqref="AW111" start="0" length="0">
      <dxf>
        <numFmt numFmtId="167" formatCode="#,##0.000"/>
        <border outline="0">
          <left style="thin">
            <color indexed="64"/>
          </left>
          <right style="thin">
            <color indexed="64"/>
          </right>
          <top style="thin">
            <color indexed="64"/>
          </top>
          <bottom style="medium">
            <color indexed="64"/>
          </bottom>
        </border>
      </dxf>
    </rfmt>
    <rfmt sheetId="1" s="1" sqref="AX111" start="0" length="0">
      <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medium">
            <color indexed="64"/>
          </bottom>
        </border>
      </dxf>
    </rfmt>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thin">
            <color indexed="64"/>
          </top>
          <bottom style="medium">
            <color indexed="64"/>
          </bottom>
        </border>
      </dxf>
    </rfmt>
    <rfmt sheetId="1" sqref="BA111" start="0" length="0">
      <dxf>
        <font>
          <sz val="9"/>
        </font>
        <border outline="0">
          <left style="thin">
            <color indexed="64"/>
          </left>
          <right style="medium">
            <color indexed="64"/>
          </right>
          <top style="thin">
            <color indexed="64"/>
          </top>
          <bottom style="medium">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thin">
            <color indexed="64"/>
          </top>
          <bottom style="medium">
            <color indexed="64"/>
          </bottom>
        </border>
      </dxf>
    </rfmt>
    <rfmt sheetId="1" sqref="BE111" start="0" length="0">
      <dxf>
        <font>
          <b/>
          <sz val="9"/>
        </font>
        <numFmt numFmtId="168" formatCode="#,##0.0"/>
        <fill>
          <patternFill patternType="solid">
            <bgColor indexed="47"/>
          </patternFill>
        </fill>
        <border outline="0">
          <left style="thin">
            <color indexed="64"/>
          </left>
          <right style="thin">
            <color indexed="64"/>
          </right>
          <top style="thin">
            <color indexed="64"/>
          </top>
          <bottom style="medium">
            <color indexed="64"/>
          </bottom>
        </border>
      </dxf>
    </rfmt>
  </rrc>
  <rrc rId="7484"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medium">
            <color indexed="64"/>
          </left>
          <right style="thin">
            <color indexed="64"/>
          </right>
          <top style="medium">
            <color indexed="64"/>
          </top>
          <bottom style="thin">
            <color indexed="64"/>
          </bottom>
        </border>
      </dxf>
    </rfmt>
    <rfmt sheetId="1" sqref="B111" start="0" length="0">
      <dxf>
        <font>
          <sz val="9"/>
          <color theme="1"/>
          <name val="Times New Roman CE"/>
          <family val="1"/>
        </font>
        <alignment horizontal="left" vertical="top" wrapText="1"/>
        <border outline="0">
          <left style="thin">
            <color indexed="64"/>
          </left>
          <top style="medium">
            <color indexed="64"/>
          </top>
        </border>
      </dxf>
    </rfmt>
    <rcc rId="0" sId="1" dxf="1">
      <nc r="C111" t="inlineStr">
        <is>
          <t>PED</t>
        </is>
      </nc>
      <ndxf>
        <font>
          <sz val="9"/>
          <name val="Times New Roman CE"/>
          <family val="1"/>
        </font>
        <alignment horizontal="left" vertical="center" wrapText="1"/>
        <border outline="0">
          <left style="thin">
            <color indexed="64"/>
          </left>
          <top style="medium">
            <color indexed="64"/>
          </top>
          <bottom style="thin">
            <color indexed="64"/>
          </bottom>
        </border>
      </ndxf>
    </rcc>
    <rfmt sheetId="1" sqref="D111" start="0" length="0">
      <dxf>
        <numFmt numFmtId="167" formatCode="#,##0.000"/>
        <border outline="0">
          <left style="thin">
            <color indexed="64"/>
          </left>
          <right style="thin">
            <color indexed="64"/>
          </right>
          <top style="medium">
            <color indexed="64"/>
          </top>
          <bottom style="thin">
            <color indexed="64"/>
          </bottom>
        </border>
      </dxf>
    </rfmt>
    <rfmt sheetId="1" sqref="E111" start="0" length="0">
      <dxf>
        <numFmt numFmtId="167" formatCode="#,##0.000"/>
        <border outline="0">
          <right style="medium">
            <color indexed="64"/>
          </right>
          <top style="medium">
            <color indexed="64"/>
          </top>
          <bottom style="thin">
            <color indexed="64"/>
          </bottom>
        </border>
      </dxf>
    </rfmt>
    <rfmt sheetId="1" sqref="F111" start="0" length="0">
      <dxf>
        <numFmt numFmtId="167" formatCode="#,##0.000"/>
        <border outline="0">
          <right style="thin">
            <color indexed="64"/>
          </right>
          <top style="medium">
            <color indexed="64"/>
          </top>
          <bottom style="thin">
            <color indexed="64"/>
          </bottom>
        </border>
      </dxf>
    </rfmt>
    <rfmt sheetId="1" sqref="G111" start="0" length="0">
      <dxf>
        <numFmt numFmtId="167" formatCode="#,##0.000"/>
        <border outline="0">
          <right style="thin">
            <color indexed="64"/>
          </right>
          <top style="medium">
            <color indexed="64"/>
          </top>
          <bottom style="thin">
            <color indexed="64"/>
          </bottom>
        </border>
      </dxf>
    </rfmt>
    <rfmt sheetId="1" sqref="H111" start="0" length="0">
      <dxf>
        <numFmt numFmtId="167" formatCode="#,##0.000"/>
        <border outline="0">
          <right style="thin">
            <color indexed="64"/>
          </right>
          <top style="medium">
            <color indexed="64"/>
          </top>
          <bottom style="thin">
            <color indexed="64"/>
          </bottom>
        </border>
      </dxf>
    </rfmt>
    <rfmt sheetId="1" sqref="I111" start="0" length="0">
      <dxf>
        <numFmt numFmtId="167" formatCode="#,##0.000"/>
        <border outline="0">
          <right style="thin">
            <color indexed="64"/>
          </right>
          <top style="medium">
            <color indexed="64"/>
          </top>
          <bottom style="thin">
            <color indexed="64"/>
          </bottom>
        </border>
      </dxf>
    </rfmt>
    <rfmt sheetId="1" sqref="J111" start="0" length="0">
      <dxf>
        <numFmt numFmtId="167" formatCode="#,##0.000"/>
        <border outline="0">
          <right style="thin">
            <color indexed="64"/>
          </right>
          <top style="medium">
            <color indexed="64"/>
          </top>
          <bottom style="thin">
            <color indexed="64"/>
          </bottom>
        </border>
      </dxf>
    </rfmt>
    <rfmt sheetId="1" sqref="K111" start="0" length="0">
      <dxf>
        <numFmt numFmtId="167" formatCode="#,##0.000"/>
        <border outline="0">
          <right style="thin">
            <color indexed="64"/>
          </right>
          <top style="medium">
            <color indexed="64"/>
          </top>
          <bottom style="thin">
            <color indexed="64"/>
          </bottom>
        </border>
      </dxf>
    </rfmt>
    <rfmt sheetId="1" sqref="L111" start="0" length="0">
      <dxf>
        <numFmt numFmtId="167" formatCode="#,##0.000"/>
        <border outline="0">
          <right style="thin">
            <color indexed="64"/>
          </right>
          <top style="medium">
            <color indexed="64"/>
          </top>
          <bottom style="thin">
            <color indexed="64"/>
          </bottom>
        </border>
      </dxf>
    </rfmt>
    <rfmt sheetId="1" sqref="M111" start="0" length="0">
      <dxf>
        <numFmt numFmtId="167" formatCode="#,##0.000"/>
        <border outline="0">
          <right style="thin">
            <color indexed="64"/>
          </right>
          <top style="medium">
            <color indexed="64"/>
          </top>
          <bottom style="thin">
            <color indexed="64"/>
          </bottom>
        </border>
      </dxf>
    </rfmt>
    <rfmt sheetId="1" sqref="N111" start="0" length="0">
      <dxf>
        <numFmt numFmtId="167" formatCode="#,##0.000"/>
        <border outline="0">
          <right style="thin">
            <color indexed="64"/>
          </right>
          <top style="medium">
            <color indexed="64"/>
          </top>
          <bottom style="thin">
            <color indexed="64"/>
          </bottom>
        </border>
      </dxf>
    </rfmt>
    <rfmt sheetId="1" sqref="O111" start="0" length="0">
      <dxf>
        <numFmt numFmtId="167" formatCode="#,##0.000"/>
        <border outline="0">
          <right style="thin">
            <color indexed="64"/>
          </right>
          <top style="medium">
            <color indexed="64"/>
          </top>
          <bottom style="thin">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top style="medium">
            <color indexed="64"/>
          </top>
          <bottom style="thin">
            <color indexed="64"/>
          </bottom>
        </border>
      </ndxf>
    </rcc>
    <rcc rId="0" sId="1" dxf="1">
      <nc r="Q111">
        <f>P111+P112</f>
      </nc>
      <ndxf>
        <font>
          <sz val="10"/>
          <color auto="1"/>
          <name val="Arial CE"/>
          <charset val="238"/>
          <scheme val="none"/>
        </font>
        <numFmt numFmtId="167" formatCode="#,##0.000"/>
        <fill>
          <patternFill patternType="solid">
            <bgColor rgb="FFCCFFFF"/>
          </patternFill>
        </fill>
        <border outline="0">
          <left style="medium">
            <color indexed="64"/>
          </left>
          <right style="medium">
            <color indexed="64"/>
          </right>
          <top style="medium">
            <color indexed="64"/>
          </top>
          <bottom style="thin">
            <color indexed="64"/>
          </bottom>
        </border>
      </ndxf>
    </rcc>
    <rfmt sheetId="1" sqref="R111" start="0" length="0">
      <dxf>
        <font>
          <sz val="10"/>
          <color auto="1"/>
          <name val="Arial CE"/>
          <charset val="238"/>
          <scheme val="none"/>
        </font>
        <numFmt numFmtId="170" formatCode="#,##0.0000"/>
        <fill>
          <patternFill patternType="solid">
            <bgColor rgb="FFFFFF99"/>
          </patternFill>
        </fill>
        <border outline="0">
          <left style="thin">
            <color indexed="64"/>
          </left>
          <right style="thin">
            <color indexed="64"/>
          </right>
          <top style="thin">
            <color indexed="64"/>
          </top>
          <bottom style="thin">
            <color indexed="64"/>
          </bottom>
        </border>
      </dxf>
    </rfmt>
    <rcc rId="0" sId="1" dxf="1">
      <nc r="S111">
        <f>Q111-R111</f>
      </nc>
      <ndxf>
        <numFmt numFmtId="167" formatCode="#,##0.000"/>
        <fill>
          <patternFill patternType="solid">
            <bgColor rgb="FFCCFFFF"/>
          </patternFill>
        </fill>
        <border outline="0">
          <right style="medium">
            <color indexed="64"/>
          </right>
          <top style="medium">
            <color indexed="64"/>
          </top>
          <bottom style="thin">
            <color indexed="64"/>
          </bottom>
        </border>
      </ndxf>
    </rcc>
    <rcc rId="0" sId="1" dxf="1">
      <nc r="T111">
        <f>P111/(12*D111)*1000</f>
      </nc>
      <ndxf>
        <numFmt numFmtId="1" formatCode="0"/>
        <fill>
          <patternFill patternType="solid">
            <bgColor rgb="FFCCFFFF"/>
          </patternFill>
        </fill>
        <border outline="0">
          <right style="thin">
            <color indexed="64"/>
          </right>
          <top style="medium">
            <color indexed="64"/>
          </top>
          <bottom style="thin">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umFmtId="4">
      <nc r="X111">
        <v>0.02</v>
      </nc>
      <ndxf>
        <font>
          <sz val="9"/>
          <color theme="1"/>
        </font>
        <numFmt numFmtId="169" formatCode="0.0000"/>
        <fill>
          <patternFill patternType="solid">
            <bgColor theme="9" tint="0.59999389629810485"/>
          </patternFill>
        </fill>
        <border outline="0">
          <bottom style="thin">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thin">
            <color indexed="64"/>
          </bottom>
        </border>
      </dxf>
    </rfmt>
    <rcc rId="0" sId="1" dxf="1">
      <nc r="Z111">
        <f>T111*1.016</f>
      </nc>
      <ndxf>
        <numFmt numFmtId="1" formatCode="0"/>
        <fill>
          <patternFill patternType="solid">
            <bgColor rgb="FFCCFFFF"/>
          </patternFill>
        </fill>
        <border outline="0">
          <right style="thin">
            <color indexed="64"/>
          </right>
          <top style="thin">
            <color indexed="64"/>
          </top>
          <bottom style="thin">
            <color indexed="64"/>
          </bottom>
        </border>
      </ndxf>
    </rcc>
    <rcc rId="0" sId="1" dxf="1">
      <nc r="AA111">
        <f>T111-W111+X111*(F111+0.8*(G111+L111+M111))</f>
      </nc>
      <ndxf>
        <numFmt numFmtId="1" formatCode="0"/>
        <fill>
          <patternFill patternType="solid">
            <bgColor indexed="41"/>
          </patternFill>
        </fill>
        <border outline="0">
          <left style="thin">
            <color indexed="64"/>
          </left>
          <top style="thin">
            <color indexed="64"/>
          </top>
          <bottom style="thin">
            <color indexed="64"/>
          </bottom>
        </border>
      </ndxf>
    </rcc>
    <rcc rId="0" sId="1" dxf="1">
      <nc r="AB111">
        <f>Z111-AA111</f>
      </nc>
      <ndxf>
        <numFmt numFmtId="1" formatCode="0"/>
        <fill>
          <patternFill patternType="solid">
            <bgColor indexed="41"/>
          </patternFill>
        </fill>
        <border outline="0">
          <left style="thin">
            <color indexed="64"/>
          </left>
          <right style="medium">
            <color indexed="64"/>
          </right>
          <top style="thin">
            <color indexed="64"/>
          </top>
          <bottom style="thin">
            <color indexed="64"/>
          </bottom>
        </border>
      </ndxf>
    </rcc>
    <rcc rId="0" sId="1" dxf="1">
      <nc r="AC111">
        <f>(Y111*Z111+Y112*Z112)*0.012</f>
      </nc>
      <ndxf>
        <font>
          <sz val="10"/>
          <color auto="1"/>
          <name val="Arial CE"/>
          <charset val="238"/>
          <scheme val="none"/>
        </font>
        <numFmt numFmtId="168" formatCode="#,##0.0"/>
        <fill>
          <patternFill patternType="solid">
            <bgColor indexed="41"/>
          </patternFill>
        </fill>
        <border outline="0">
          <top style="thin">
            <color indexed="64"/>
          </top>
          <bottom style="thin">
            <color indexed="64"/>
          </bottom>
        </border>
      </ndxf>
    </rcc>
    <rfmt sheetId="1" sqref="AD111" start="0" length="0">
      <dxf>
        <font>
          <sz val="10"/>
          <color auto="1"/>
          <name val="Arial CE"/>
          <charset val="238"/>
          <scheme val="none"/>
        </font>
        <numFmt numFmtId="167" formatCode="#,##0.000"/>
        <fill>
          <patternFill patternType="solid">
            <bgColor rgb="FFFFFFCC"/>
          </patternFill>
        </fill>
        <alignment horizontal="center" vertical="top"/>
        <border outline="0">
          <left style="medium">
            <color indexed="64"/>
          </left>
          <right style="medium">
            <color indexed="64"/>
          </right>
          <top style="thin">
            <color indexed="64"/>
          </top>
          <bottom style="thin">
            <color indexed="64"/>
          </bottom>
        </border>
      </dxf>
    </rfmt>
    <rfmt sheetId="1" sqref="AE111" start="0" length="0">
      <dxf>
        <font>
          <sz val="10"/>
          <color auto="1"/>
          <name val="Arial CE"/>
          <charset val="238"/>
          <scheme val="none"/>
        </font>
        <numFmt numFmtId="167" formatCode="#,##0.000"/>
        <fill>
          <patternFill patternType="solid">
            <bgColor rgb="FFFFFFCC"/>
          </patternFill>
        </fill>
        <alignment horizontal="center" vertical="top"/>
        <border outline="0">
          <right style="thin">
            <color indexed="64"/>
          </right>
          <top style="thin">
            <color indexed="64"/>
          </top>
          <bottom style="thin">
            <color indexed="64"/>
          </bottom>
        </border>
      </dxf>
    </rfmt>
    <rcc rId="0" sId="1" dxf="1">
      <nc r="AF111">
        <f>AD111+AD112+AE111-AC111</f>
      </nc>
      <ndxf>
        <font>
          <sz val="10"/>
          <color auto="1"/>
          <name val="Arial CE"/>
          <charset val="238"/>
          <scheme val="none"/>
        </font>
        <numFmt numFmtId="170" formatCode="#,##0.0000"/>
        <fill>
          <patternFill patternType="solid">
            <bgColor indexed="41"/>
          </patternFill>
        </fill>
        <border outline="0">
          <right style="thin">
            <color indexed="64"/>
          </right>
          <top style="thin">
            <color indexed="64"/>
          </top>
          <bottom style="thin">
            <color indexed="64"/>
          </bottom>
        </border>
      </ndxf>
    </rcc>
    <rcc rId="0" sId="1" dxf="1">
      <nc r="AG111">
        <f>AF111/(12*(Y111+Y112))*1000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H111">
        <f>AG111/AB111</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thin">
            <color indexed="64"/>
          </bottom>
        </border>
      </ndxf>
    </rcc>
    <rcc rId="0" sId="1" dxf="1">
      <nc r="AJ111">
        <f>AD111+AD112+AE111-(AI111*Z111+AI112*Z112)*0.012</f>
      </nc>
      <ndxf>
        <font>
          <sz val="10"/>
          <color auto="1"/>
          <name val="Arial CE"/>
          <charset val="238"/>
          <scheme val="none"/>
        </font>
        <numFmt numFmtId="164" formatCode="0.0"/>
        <fill>
          <patternFill patternType="solid">
            <bgColor indexed="41"/>
          </patternFill>
        </fill>
        <border outline="0">
          <top style="thin">
            <color indexed="64"/>
          </top>
          <bottom style="thin">
            <color indexed="64"/>
          </bottom>
        </border>
      </ndxf>
    </rcc>
    <rcc rId="0" sId="1" dxf="1">
      <nc r="AK111">
        <f>AJ111/(12*(AI111+AI112))*1000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L111">
        <f>AK111/AB111</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fmt sheetId="1" sqref="AM111" start="0" length="0">
      <dxf>
        <font>
          <sz val="10"/>
          <color auto="1"/>
          <name val="Arial CE"/>
          <charset val="238"/>
          <scheme val="none"/>
        </font>
        <numFmt numFmtId="164" formatCode="0.0"/>
        <border outline="0">
          <left style="medium">
            <color indexed="64"/>
          </left>
          <right style="medium">
            <color indexed="64"/>
          </right>
          <top style="thin">
            <color indexed="64"/>
          </top>
          <bottom style="thin">
            <color indexed="64"/>
          </bottom>
        </border>
      </dxf>
    </rfmt>
    <rcc rId="0" sId="1" dxf="1">
      <nc r="AN111">
        <f>(AM111+AM112)/(12*(AI111+AI112))*1000</f>
      </nc>
      <ndxf>
        <font>
          <sz val="10"/>
          <color auto="1"/>
          <name val="Arial CE"/>
          <charset val="238"/>
          <scheme val="none"/>
        </font>
        <numFmt numFmtId="1" formatCode="0"/>
        <fill>
          <patternFill patternType="solid">
            <bgColor indexed="41"/>
          </patternFill>
        </fill>
        <border outline="0">
          <right style="thin">
            <color indexed="64"/>
          </right>
          <top style="thin">
            <color indexed="64"/>
          </top>
          <bottom style="thin">
            <color indexed="64"/>
          </bottom>
        </border>
      </ndxf>
    </rcc>
    <rcc rId="0" sId="1" dxf="1">
      <nc r="AO111">
        <f>(H111+I111+H112+I112)/(12*(D111+D112))*1000+AK111+AN111</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s="1" dxf="1">
      <nc r="AP111">
        <f>(AK111+AN111)/((H111+I111+H112+I112)*1000)*(D111+D112)*12</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s="1" dxf="1">
      <nc r="AQ111">
        <f>AO111/((H111+I111+H112+I112)*1000)*(D111+D112)*12</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thin">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medium">
            <color indexed="64"/>
          </top>
          <bottom style="thin">
            <color indexed="64"/>
          </bottom>
        </border>
      </ndxf>
    </rcc>
    <rfmt sheetId="1" sqref="AT111" start="0" length="0">
      <dxf>
        <numFmt numFmtId="1" formatCode="0"/>
        <border outline="0">
          <left style="thin">
            <color indexed="64"/>
          </left>
          <right style="thin">
            <color indexed="64"/>
          </right>
          <top style="medium">
            <color indexed="64"/>
          </top>
          <bottom style="thin">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top style="medium">
            <color indexed="64"/>
          </top>
          <bottom style="thin">
            <color indexed="64"/>
          </bottom>
        </border>
      </ndxf>
    </rcc>
    <rfmt sheetId="1" sqref="AV111" start="0" length="0">
      <dxf>
        <numFmt numFmtId="167" formatCode="#,##0.000"/>
        <border outline="0">
          <left style="medium">
            <color indexed="64"/>
          </left>
          <right style="thin">
            <color indexed="64"/>
          </right>
          <top style="medium">
            <color indexed="64"/>
          </top>
          <bottom style="thin">
            <color indexed="64"/>
          </bottom>
        </border>
      </dxf>
    </rfmt>
    <rfmt sheetId="1" sqref="AW111" start="0" length="0">
      <dxf>
        <numFmt numFmtId="167" formatCode="#,##0.000"/>
        <border outline="0">
          <left style="thin">
            <color indexed="64"/>
          </left>
          <right style="thin">
            <color indexed="64"/>
          </right>
          <top style="medium">
            <color indexed="64"/>
          </top>
          <bottom style="thin">
            <color indexed="64"/>
          </bottom>
        </border>
      </dxf>
    </rfmt>
    <rcc rId="0" sId="1" s="1" dxf="1">
      <nc r="AX111">
        <f>(AR111+AR112+AE111-AV111-AV112)/((AW111+AW112)*12)</f>
      </nc>
      <n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thin">
            <color indexed="64"/>
          </bottom>
        </border>
      </ndxf>
    </rcc>
    <rfmt sheetId="1" sqref="AY111" start="0" length="0">
      <dxf>
        <font>
          <sz val="10"/>
          <color auto="1"/>
          <name val="Arial CE"/>
          <charset val="238"/>
          <scheme val="none"/>
        </font>
      </dxf>
    </rfmt>
    <rfmt sheetId="1" sqref="AZ111" start="0" length="0">
      <dxf>
        <font>
          <sz val="9"/>
        </font>
        <numFmt numFmtId="4" formatCode="#,##0.00"/>
        <border outline="0">
          <left style="medium">
            <color indexed="64"/>
          </left>
          <bottom style="thin">
            <color indexed="64"/>
          </bottom>
        </border>
      </dxf>
    </rfmt>
    <rfmt sheetId="1" sqref="BA111" start="0" length="0">
      <dxf>
        <font>
          <sz val="9"/>
        </font>
        <border outline="0">
          <left style="thin">
            <color indexed="64"/>
          </left>
          <right style="medium">
            <color indexed="64"/>
          </right>
          <bottom style="thin">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bottom style="thin">
            <color indexed="64"/>
          </bottom>
        </border>
      </dxf>
    </rfmt>
    <rcc rId="0" sId="1" dxf="1">
      <nc r="BE111">
        <f>IF(AR111+AR112+AE111-AV111-AV112&lt;0,AR111+AR112+AE111-AV111-AV112,0)</f>
      </nc>
      <ndxf>
        <font>
          <b/>
          <sz val="9"/>
        </font>
        <numFmt numFmtId="168" formatCode="#,##0.0"/>
        <fill>
          <patternFill patternType="solid">
            <bgColor indexed="47"/>
          </patternFill>
        </fill>
        <border outline="0">
          <left style="thin">
            <color indexed="64"/>
          </left>
          <right style="thin">
            <color indexed="64"/>
          </right>
          <top style="thin">
            <color indexed="64"/>
          </top>
          <bottom style="thin">
            <color indexed="64"/>
          </bottom>
        </border>
      </ndxf>
    </rcc>
  </rrc>
  <rrc rId="7485"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medium">
            <color indexed="64"/>
          </left>
          <right style="thin">
            <color indexed="64"/>
          </right>
          <top style="thin">
            <color indexed="64"/>
          </top>
          <bottom style="medium">
            <color indexed="64"/>
          </bottom>
        </border>
      </dxf>
    </rfmt>
    <rfmt sheetId="1" sqref="B111" start="0" length="0">
      <dxf>
        <font>
          <sz val="9"/>
          <color theme="1"/>
          <name val="Times New Roman CE"/>
          <family val="1"/>
        </font>
        <alignment horizontal="left" vertical="top" wrapText="1"/>
        <border outline="0">
          <left style="thin">
            <color indexed="64"/>
          </left>
          <bottom style="medium">
            <color indexed="64"/>
          </bottom>
        </border>
      </dxf>
    </rfmt>
    <rcc rId="0" sId="1" dxf="1">
      <nc r="C111" t="inlineStr">
        <is>
          <t>NEPED</t>
        </is>
      </nc>
      <ndxf>
        <font>
          <sz val="9"/>
          <name val="Times New Roman CE"/>
          <family val="1"/>
        </font>
        <alignment horizontal="left" vertical="center" wrapText="1"/>
        <border outline="0">
          <left style="thin">
            <color indexed="64"/>
          </left>
          <top style="thin">
            <color indexed="64"/>
          </top>
          <bottom style="medium">
            <color indexed="64"/>
          </bottom>
        </border>
      </ndxf>
    </rcc>
    <rfmt sheetId="1" sqref="D111" start="0" length="0">
      <dxf>
        <numFmt numFmtId="167" formatCode="#,##0.000"/>
        <border outline="0">
          <left style="thin">
            <color indexed="64"/>
          </left>
          <right style="thin">
            <color indexed="64"/>
          </right>
          <top style="thin">
            <color indexed="64"/>
          </top>
          <bottom style="medium">
            <color indexed="64"/>
          </bottom>
        </border>
      </dxf>
    </rfmt>
    <rfmt sheetId="1" sqref="E111" start="0" length="0">
      <dxf>
        <numFmt numFmtId="167" formatCode="#,##0.000"/>
        <border outline="0">
          <right style="medium">
            <color auto="1"/>
          </right>
          <top style="thin">
            <color auto="1"/>
          </top>
          <bottom style="medium">
            <color auto="1"/>
          </bottom>
        </border>
      </dxf>
    </rfmt>
    <rfmt sheetId="1" sqref="F111" start="0" length="0">
      <dxf>
        <numFmt numFmtId="167" formatCode="#,##0.000"/>
        <border outline="0">
          <right style="thin">
            <color indexed="64"/>
          </right>
          <top style="thin">
            <color indexed="64"/>
          </top>
          <bottom style="medium">
            <color indexed="64"/>
          </bottom>
        </border>
      </dxf>
    </rfmt>
    <rfmt sheetId="1" sqref="G111" start="0" length="0">
      <dxf>
        <numFmt numFmtId="167" formatCode="#,##0.000"/>
        <border outline="0">
          <right style="thin">
            <color indexed="64"/>
          </right>
          <top style="thin">
            <color indexed="64"/>
          </top>
          <bottom style="medium">
            <color indexed="64"/>
          </bottom>
        </border>
      </dxf>
    </rfmt>
    <rfmt sheetId="1" sqref="H111" start="0" length="0">
      <dxf>
        <numFmt numFmtId="167" formatCode="#,##0.000"/>
        <border outline="0">
          <right style="thin">
            <color indexed="64"/>
          </right>
          <top style="thin">
            <color indexed="64"/>
          </top>
          <bottom style="medium">
            <color indexed="64"/>
          </bottom>
        </border>
      </dxf>
    </rfmt>
    <rfmt sheetId="1" sqref="I111" start="0" length="0">
      <dxf>
        <numFmt numFmtId="167" formatCode="#,##0.000"/>
        <border outline="0">
          <right style="thin">
            <color indexed="64"/>
          </right>
          <top style="thin">
            <color indexed="64"/>
          </top>
          <bottom style="medium">
            <color indexed="64"/>
          </bottom>
        </border>
      </dxf>
    </rfmt>
    <rfmt sheetId="1" sqref="J111" start="0" length="0">
      <dxf>
        <numFmt numFmtId="167" formatCode="#,##0.000"/>
        <border outline="0">
          <right style="thin">
            <color indexed="64"/>
          </right>
          <top style="thin">
            <color indexed="64"/>
          </top>
          <bottom style="medium">
            <color indexed="64"/>
          </bottom>
        </border>
      </dxf>
    </rfmt>
    <rfmt sheetId="1" sqref="K111" start="0" length="0">
      <dxf>
        <numFmt numFmtId="167" formatCode="#,##0.000"/>
        <border outline="0">
          <right style="thin">
            <color indexed="64"/>
          </right>
          <top style="thin">
            <color indexed="64"/>
          </top>
          <bottom style="medium">
            <color indexed="64"/>
          </bottom>
        </border>
      </dxf>
    </rfmt>
    <rfmt sheetId="1" sqref="L111" start="0" length="0">
      <dxf>
        <numFmt numFmtId="167" formatCode="#,##0.000"/>
        <border outline="0">
          <right style="thin">
            <color indexed="64"/>
          </right>
          <top style="thin">
            <color indexed="64"/>
          </top>
          <bottom style="medium">
            <color indexed="64"/>
          </bottom>
        </border>
      </dxf>
    </rfmt>
    <rfmt sheetId="1" sqref="M111" start="0" length="0">
      <dxf>
        <numFmt numFmtId="167" formatCode="#,##0.000"/>
        <border outline="0">
          <right style="thin">
            <color indexed="64"/>
          </right>
          <top style="thin">
            <color indexed="64"/>
          </top>
          <bottom style="medium">
            <color indexed="64"/>
          </bottom>
        </border>
      </dxf>
    </rfmt>
    <rfmt sheetId="1" sqref="N111" start="0" length="0">
      <dxf>
        <numFmt numFmtId="167" formatCode="#,##0.000"/>
        <border outline="0">
          <right style="thin">
            <color indexed="64"/>
          </right>
          <top style="thin">
            <color indexed="64"/>
          </top>
          <bottom style="medium">
            <color indexed="64"/>
          </bottom>
        </border>
      </dxf>
    </rfmt>
    <rfmt sheetId="1" sqref="O111" start="0" length="0">
      <dxf>
        <numFmt numFmtId="167" formatCode="#,##0.000"/>
        <border outline="0">
          <right style="thin">
            <color indexed="64"/>
          </right>
          <top style="thin">
            <color indexed="64"/>
          </top>
          <bottom style="medium">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top style="thin">
            <color indexed="64"/>
          </top>
          <bottom style="medium">
            <color indexed="64"/>
          </bottom>
        </border>
      </ndxf>
    </rcc>
    <rcc rId="0" sId="1" dxf="1">
      <nc r="Q111" t="inlineStr">
        <is>
          <t>x</t>
        </is>
      </nc>
      <ndxf>
        <font>
          <sz val="8"/>
        </font>
        <numFmt numFmtId="1" formatCode="0"/>
        <alignment horizontal="center" vertical="top"/>
        <border outline="0">
          <left style="medium">
            <color indexed="64"/>
          </left>
          <right style="medium">
            <color indexed="64"/>
          </right>
          <top style="thin">
            <color indexed="64"/>
          </top>
          <bottom style="medium">
            <color indexed="64"/>
          </bottom>
        </border>
      </ndxf>
    </rcc>
    <rcc rId="0" sId="1" dxf="1">
      <nc r="R111" t="inlineStr">
        <is>
          <t>x</t>
        </is>
      </nc>
      <ndxf>
        <font>
          <sz val="8"/>
        </font>
        <numFmt numFmtId="1" formatCode="0"/>
        <alignment horizontal="center" vertical="top"/>
        <border outline="0">
          <right style="thin">
            <color indexed="64"/>
          </right>
          <top style="thin">
            <color indexed="64"/>
          </top>
          <bottom style="medium">
            <color indexed="64"/>
          </bottom>
        </border>
      </ndxf>
    </rcc>
    <rcc rId="0" sId="1" dxf="1">
      <nc r="S111" t="inlineStr">
        <is>
          <t>x</t>
        </is>
      </nc>
      <ndxf>
        <font>
          <sz val="8"/>
        </font>
        <numFmt numFmtId="1" formatCode="0"/>
        <alignment horizontal="center" vertical="top"/>
        <border outline="0">
          <left style="thin">
            <color indexed="64"/>
          </left>
          <right style="medium">
            <color indexed="64"/>
          </right>
          <top style="thin">
            <color indexed="64"/>
          </top>
          <bottom style="medium">
            <color indexed="64"/>
          </bottom>
        </border>
      </ndxf>
    </rcc>
    <rcc rId="0" sId="1" dxf="1">
      <nc r="T111">
        <f>P111/(12*D111)*1000</f>
      </nc>
      <ndxf>
        <numFmt numFmtId="1" formatCode="0"/>
        <fill>
          <patternFill patternType="solid">
            <bgColor rgb="FFCCFFFF"/>
          </patternFill>
        </fill>
        <border outline="0">
          <right style="thin">
            <color indexed="64"/>
          </right>
          <top style="thin">
            <color indexed="64"/>
          </top>
          <bottom style="medium">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umFmtId="4">
      <nc r="X111">
        <v>0</v>
      </nc>
      <ndxf>
        <font>
          <sz val="9"/>
          <color theme="1"/>
        </font>
        <numFmt numFmtId="169" formatCode="0.0000"/>
        <fill>
          <patternFill patternType="solid">
            <bgColor theme="9" tint="0.59999389629810485"/>
          </patternFill>
        </fill>
        <border outline="0">
          <top style="thin">
            <color indexed="64"/>
          </top>
          <bottom style="medium">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medium">
            <color indexed="64"/>
          </bottom>
        </border>
      </dxf>
    </rfmt>
    <rcc rId="0" sId="1" dxf="1">
      <nc r="Z111">
        <f>T111*1</f>
      </nc>
      <ndxf>
        <numFmt numFmtId="1" formatCode="0"/>
        <fill>
          <patternFill patternType="solid">
            <bgColor rgb="FFCCFFFF"/>
          </patternFill>
        </fill>
        <alignment horizontal="center" vertical="top"/>
        <border outline="0">
          <left style="medium">
            <color indexed="64"/>
          </left>
          <top style="thin">
            <color indexed="64"/>
          </top>
          <bottom style="medium">
            <color indexed="64"/>
          </bottom>
        </border>
      </ndxf>
    </rcc>
    <rcc rId="0" sId="1" dxf="1">
      <nc r="AA111">
        <f>T111-W111+X111*(F111+0.8*(G111+L111+M111))</f>
      </nc>
      <ndxf>
        <numFmt numFmtId="1" formatCode="0"/>
        <fill>
          <patternFill patternType="solid">
            <bgColor rgb="FFCCFFFF"/>
          </patternFill>
        </fill>
        <alignment horizontal="center" vertical="top"/>
        <border outline="0">
          <left style="thin">
            <color indexed="64"/>
          </left>
          <top style="thin">
            <color indexed="64"/>
          </top>
          <bottom style="medium">
            <color indexed="64"/>
          </bottom>
        </border>
      </ndxf>
    </rcc>
    <rcc rId="0" sId="1" dxf="1">
      <nc r="AB111">
        <f>Z111-AA111</f>
      </nc>
      <ndxf>
        <numFmt numFmtId="1" formatCode="0"/>
        <fill>
          <patternFill patternType="solid">
            <bgColor rgb="FFCCFFFF"/>
          </patternFill>
        </fill>
        <alignment horizontal="center" vertical="top"/>
        <border outline="0">
          <left style="thin">
            <color indexed="64"/>
          </left>
          <right style="medium">
            <color indexed="64"/>
          </right>
          <top style="thin">
            <color indexed="64"/>
          </top>
          <bottom style="medium">
            <color indexed="64"/>
          </bottom>
        </border>
      </ndxf>
    </rcc>
    <rcc rId="0" sId="1" dxf="1">
      <nc r="AC111" t="inlineStr">
        <is>
          <t>x</t>
        </is>
      </nc>
      <ndxf>
        <font>
          <sz val="8"/>
        </font>
        <numFmt numFmtId="168" formatCode="#,##0.0"/>
        <alignment horizontal="center" vertical="top"/>
        <border outline="0">
          <top style="thin">
            <color indexed="64"/>
          </top>
          <bottom style="medium">
            <color indexed="64"/>
          </bottom>
        </border>
      </ndxf>
    </rcc>
    <rfmt sheetId="1" sqref="AD111" start="0" length="0">
      <dxf>
        <font>
          <sz val="10"/>
          <color auto="1"/>
          <name val="Arial CE"/>
          <charset val="238"/>
          <scheme val="none"/>
        </font>
        <numFmt numFmtId="167" formatCode="#,##0.000"/>
        <alignment horizontal="center" vertical="top"/>
        <border outline="0">
          <left style="medium">
            <color indexed="64"/>
          </left>
          <right style="medium">
            <color indexed="64"/>
          </right>
          <top style="thin">
            <color indexed="64"/>
          </top>
          <bottom style="medium">
            <color indexed="64"/>
          </bottom>
        </border>
      </dxf>
    </rfmt>
    <rfmt sheetId="1" sqref="AE111" start="0" length="0">
      <dxf>
        <font>
          <sz val="10"/>
          <color auto="1"/>
          <name val="Arial CE"/>
          <charset val="238"/>
          <scheme val="none"/>
        </font>
        <numFmt numFmtId="167" formatCode="#,##0.000"/>
        <alignment horizontal="center" vertical="top"/>
        <border outline="0">
          <right style="thin">
            <color indexed="64"/>
          </right>
          <top style="thin">
            <color indexed="64"/>
          </top>
          <bottom style="medium">
            <color indexed="64"/>
          </bottom>
        </border>
      </dxf>
    </rfmt>
    <rcc rId="0" sId="1" dxf="1">
      <nc r="AF111" t="inlineStr">
        <is>
          <t>x</t>
        </is>
      </nc>
      <ndxf>
        <font>
          <sz val="8"/>
        </font>
        <numFmt numFmtId="170" formatCode="#,##0.0000"/>
        <alignment horizontal="center" vertical="top"/>
        <border outline="0">
          <right style="thin">
            <color indexed="64"/>
          </right>
          <top style="thin">
            <color indexed="64"/>
          </top>
          <bottom style="medium">
            <color indexed="64"/>
          </bottom>
        </border>
      </ndxf>
    </rcc>
    <rcc rId="0" sId="1" dxf="1">
      <nc r="AG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H111" t="inlineStr">
        <is>
          <t>x</t>
        </is>
      </nc>
      <ndxf>
        <font>
          <sz val="8"/>
        </font>
        <numFmt numFmtId="166" formatCode="0.0%"/>
        <alignment horizontal="center" vertical="top"/>
        <border outline="0">
          <left style="thin">
            <color indexed="64"/>
          </left>
          <right style="thin">
            <color indexed="64"/>
          </right>
          <top style="thin">
            <color indexed="64"/>
          </top>
          <bottom style="medium">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medium">
            <color indexed="64"/>
          </bottom>
        </border>
      </ndxf>
    </rcc>
    <rcc rId="0" sId="1" dxf="1">
      <nc r="AJ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K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L111" t="inlineStr">
        <is>
          <t>x</t>
        </is>
      </nc>
      <ndxf>
        <font>
          <sz val="8"/>
        </font>
        <numFmt numFmtId="166" formatCode="0.0%"/>
        <alignment horizontal="center" vertical="top"/>
        <border outline="0">
          <left style="thin">
            <color indexed="64"/>
          </left>
          <top style="thin">
            <color indexed="64"/>
          </top>
          <bottom style="medium">
            <color indexed="64"/>
          </bottom>
        </border>
      </ndxf>
    </rcc>
    <rfmt sheetId="1" sqref="AM111" start="0" length="0">
      <dxf>
        <font>
          <sz val="8"/>
        </font>
        <numFmt numFmtId="164" formatCode="0.0"/>
        <alignment horizontal="center" vertical="top"/>
        <border outline="0">
          <left style="medium">
            <color indexed="64"/>
          </left>
          <right style="medium">
            <color indexed="64"/>
          </right>
          <top style="thin">
            <color indexed="64"/>
          </top>
          <bottom style="medium">
            <color indexed="64"/>
          </bottom>
        </border>
      </dxf>
    </rfmt>
    <rcc rId="0" sId="1" dxf="1">
      <nc r="AN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O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P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Q111" t="inlineStr">
        <is>
          <t>x</t>
        </is>
      </nc>
      <ndxf>
        <font>
          <sz val="8"/>
        </font>
        <numFmt numFmtId="164" formatCode="0.0"/>
        <alignment horizontal="center" vertical="top"/>
        <border outline="0">
          <top style="thin">
            <color indexed="64"/>
          </top>
          <bottom style="medium">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medium">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thin">
            <color indexed="64"/>
          </top>
          <bottom style="medium">
            <color indexed="64"/>
          </bottom>
        </border>
      </ndxf>
    </rcc>
    <rfmt sheetId="1" sqref="AT111" start="0" length="0">
      <dxf>
        <numFmt numFmtId="1" formatCode="0"/>
        <border outline="0">
          <left style="thin">
            <color indexed="64"/>
          </left>
          <right style="thin">
            <color indexed="64"/>
          </right>
          <top style="thin">
            <color indexed="64"/>
          </top>
          <bottom style="medium">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top style="thin">
            <color indexed="64"/>
          </top>
          <bottom style="medium">
            <color indexed="64"/>
          </bottom>
        </border>
      </ndxf>
    </rcc>
    <rfmt sheetId="1" sqref="AV111" start="0" length="0">
      <dxf>
        <numFmt numFmtId="167" formatCode="#,##0.000"/>
        <border outline="0">
          <left style="medium">
            <color indexed="64"/>
          </left>
          <right style="thin">
            <color indexed="64"/>
          </right>
          <top style="thin">
            <color indexed="64"/>
          </top>
          <bottom style="medium">
            <color indexed="64"/>
          </bottom>
        </border>
      </dxf>
    </rfmt>
    <rfmt sheetId="1" sqref="AW111" start="0" length="0">
      <dxf>
        <numFmt numFmtId="167" formatCode="#,##0.000"/>
        <border outline="0">
          <left style="thin">
            <color indexed="64"/>
          </left>
          <right style="thin">
            <color indexed="64"/>
          </right>
          <top style="thin">
            <color indexed="64"/>
          </top>
          <bottom style="medium">
            <color indexed="64"/>
          </bottom>
        </border>
      </dxf>
    </rfmt>
    <rfmt sheetId="1" s="1" sqref="AX111" start="0" length="0">
      <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medium">
            <color indexed="64"/>
          </bottom>
        </border>
      </dxf>
    </rfmt>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thin">
            <color indexed="64"/>
          </top>
        </border>
      </dxf>
    </rfmt>
    <rfmt sheetId="1" sqref="BA111" start="0" length="0">
      <dxf>
        <font>
          <sz val="9"/>
        </font>
        <border outline="0">
          <left style="thin">
            <color indexed="64"/>
          </left>
          <right style="medium">
            <color indexed="64"/>
          </right>
          <top style="thin">
            <color indexed="64"/>
          </top>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thin">
            <color indexed="64"/>
          </top>
        </border>
      </dxf>
    </rfmt>
    <rfmt sheetId="1" sqref="BE111" start="0" length="0">
      <dxf>
        <font>
          <b/>
          <sz val="9"/>
        </font>
        <numFmt numFmtId="168" formatCode="#,##0.0"/>
        <fill>
          <patternFill patternType="solid">
            <bgColor indexed="47"/>
          </patternFill>
        </fill>
        <border outline="0">
          <left style="thin">
            <color indexed="64"/>
          </left>
          <right style="thin">
            <color indexed="64"/>
          </right>
          <top style="thin">
            <color indexed="64"/>
          </top>
          <bottom style="medium">
            <color indexed="64"/>
          </bottom>
        </border>
      </dxf>
    </rfmt>
  </rrc>
  <rrc rId="7486"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bottom style="thin">
            <color indexed="64"/>
          </bottom>
        </border>
      </dxf>
    </rfmt>
    <rfmt sheetId="1" sqref="B111" start="0" length="0">
      <dxf>
        <font>
          <sz val="9"/>
          <color theme="1"/>
          <name val="Times New Roman CE"/>
          <family val="1"/>
        </font>
        <alignment horizontal="left" vertical="top" wrapText="1"/>
        <border outline="0">
          <left style="thin">
            <color indexed="64"/>
          </left>
        </border>
      </dxf>
    </rfmt>
    <rcc rId="0" sId="1" dxf="1">
      <nc r="C111" t="inlineStr">
        <is>
          <t>PED</t>
        </is>
      </nc>
      <ndxf>
        <font>
          <sz val="9"/>
          <name val="Times New Roman CE"/>
          <family val="1"/>
        </font>
        <alignment horizontal="left" vertical="center" wrapText="1"/>
        <border outline="0">
          <left style="thin">
            <color indexed="64"/>
          </left>
          <bottom style="thin">
            <color indexed="64"/>
          </bottom>
        </border>
      </ndxf>
    </rcc>
    <rfmt sheetId="1" sqref="D111" start="0" length="0">
      <dxf>
        <numFmt numFmtId="167" formatCode="#,##0.000"/>
        <border outline="0">
          <left style="thin">
            <color indexed="64"/>
          </left>
          <right style="thin">
            <color indexed="64"/>
          </right>
          <top style="medium">
            <color indexed="64"/>
          </top>
          <bottom style="thin">
            <color indexed="64"/>
          </bottom>
        </border>
      </dxf>
    </rfmt>
    <rfmt sheetId="1" sqref="E111" start="0" length="0">
      <dxf>
        <numFmt numFmtId="167" formatCode="#,##0.000"/>
        <border outline="0">
          <right style="medium">
            <color indexed="64"/>
          </right>
          <top style="medium">
            <color indexed="64"/>
          </top>
          <bottom style="thin">
            <color indexed="64"/>
          </bottom>
        </border>
      </dxf>
    </rfmt>
    <rfmt sheetId="1" sqref="F111" start="0" length="0">
      <dxf>
        <numFmt numFmtId="167" formatCode="#,##0.000"/>
        <border outline="0">
          <right style="thin">
            <color indexed="64"/>
          </right>
          <top style="medium">
            <color indexed="64"/>
          </top>
          <bottom style="thin">
            <color indexed="64"/>
          </bottom>
        </border>
      </dxf>
    </rfmt>
    <rfmt sheetId="1" sqref="G111" start="0" length="0">
      <dxf>
        <numFmt numFmtId="167" formatCode="#,##0.000"/>
        <border outline="0">
          <right style="thin">
            <color indexed="64"/>
          </right>
          <top style="medium">
            <color indexed="64"/>
          </top>
          <bottom style="thin">
            <color indexed="64"/>
          </bottom>
        </border>
      </dxf>
    </rfmt>
    <rfmt sheetId="1" sqref="H111" start="0" length="0">
      <dxf>
        <numFmt numFmtId="167" formatCode="#,##0.000"/>
        <border outline="0">
          <right style="thin">
            <color indexed="64"/>
          </right>
          <top style="medium">
            <color indexed="64"/>
          </top>
          <bottom style="thin">
            <color indexed="64"/>
          </bottom>
        </border>
      </dxf>
    </rfmt>
    <rfmt sheetId="1" sqref="I111" start="0" length="0">
      <dxf>
        <numFmt numFmtId="167" formatCode="#,##0.000"/>
        <border outline="0">
          <right style="thin">
            <color indexed="64"/>
          </right>
          <top style="medium">
            <color indexed="64"/>
          </top>
          <bottom style="thin">
            <color indexed="64"/>
          </bottom>
        </border>
      </dxf>
    </rfmt>
    <rfmt sheetId="1" sqref="J111" start="0" length="0">
      <dxf>
        <numFmt numFmtId="167" formatCode="#,##0.000"/>
        <border outline="0">
          <right style="thin">
            <color indexed="64"/>
          </right>
          <top style="medium">
            <color indexed="64"/>
          </top>
          <bottom style="thin">
            <color indexed="64"/>
          </bottom>
        </border>
      </dxf>
    </rfmt>
    <rfmt sheetId="1" sqref="K111" start="0" length="0">
      <dxf>
        <numFmt numFmtId="167" formatCode="#,##0.000"/>
        <border outline="0">
          <right style="thin">
            <color indexed="64"/>
          </right>
          <top style="medium">
            <color indexed="64"/>
          </top>
          <bottom style="thin">
            <color indexed="64"/>
          </bottom>
        </border>
      </dxf>
    </rfmt>
    <rfmt sheetId="1" sqref="L111" start="0" length="0">
      <dxf>
        <numFmt numFmtId="167" formatCode="#,##0.000"/>
        <border outline="0">
          <right style="thin">
            <color indexed="64"/>
          </right>
          <top style="medium">
            <color indexed="64"/>
          </top>
          <bottom style="thin">
            <color indexed="64"/>
          </bottom>
        </border>
      </dxf>
    </rfmt>
    <rfmt sheetId="1" sqref="M111" start="0" length="0">
      <dxf>
        <numFmt numFmtId="167" formatCode="#,##0.000"/>
        <border outline="0">
          <right style="thin">
            <color indexed="64"/>
          </right>
          <top style="medium">
            <color indexed="64"/>
          </top>
          <bottom style="thin">
            <color indexed="64"/>
          </bottom>
        </border>
      </dxf>
    </rfmt>
    <rfmt sheetId="1" sqref="N111" start="0" length="0">
      <dxf>
        <numFmt numFmtId="167" formatCode="#,##0.000"/>
        <border outline="0">
          <right style="thin">
            <color indexed="64"/>
          </right>
          <top style="medium">
            <color indexed="64"/>
          </top>
          <bottom style="thin">
            <color indexed="64"/>
          </bottom>
        </border>
      </dxf>
    </rfmt>
    <rfmt sheetId="1" sqref="O111" start="0" length="0">
      <dxf>
        <numFmt numFmtId="167" formatCode="#,##0.000"/>
        <border outline="0">
          <right style="thin">
            <color indexed="64"/>
          </right>
          <top style="medium">
            <color indexed="64"/>
          </top>
          <bottom style="thin">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top style="medium">
            <color indexed="64"/>
          </top>
          <bottom style="thin">
            <color indexed="64"/>
          </bottom>
        </border>
      </ndxf>
    </rcc>
    <rcc rId="0" sId="1" dxf="1">
      <nc r="Q111">
        <f>P111+P112</f>
      </nc>
      <ndxf>
        <font>
          <sz val="10"/>
          <color auto="1"/>
          <name val="Arial CE"/>
          <charset val="238"/>
          <scheme val="none"/>
        </font>
        <numFmt numFmtId="167" formatCode="#,##0.000"/>
        <fill>
          <patternFill patternType="solid">
            <bgColor rgb="FFCCFFFF"/>
          </patternFill>
        </fill>
        <border outline="0">
          <left style="medium">
            <color indexed="64"/>
          </left>
          <right style="medium">
            <color indexed="64"/>
          </right>
          <top style="medium">
            <color indexed="64"/>
          </top>
          <bottom style="thin">
            <color indexed="64"/>
          </bottom>
        </border>
      </ndxf>
    </rcc>
    <rfmt sheetId="1" sqref="R111" start="0" length="0">
      <dxf>
        <font>
          <sz val="10"/>
          <color auto="1"/>
          <name val="Arial CE"/>
          <charset val="238"/>
          <scheme val="none"/>
        </font>
        <numFmt numFmtId="170" formatCode="#,##0.0000"/>
        <fill>
          <patternFill patternType="solid">
            <bgColor rgb="FFFFFF99"/>
          </patternFill>
        </fill>
        <border outline="0">
          <left style="thin">
            <color indexed="64"/>
          </left>
          <right style="thin">
            <color indexed="64"/>
          </right>
          <top style="thin">
            <color indexed="64"/>
          </top>
          <bottom style="thin">
            <color indexed="64"/>
          </bottom>
        </border>
      </dxf>
    </rfmt>
    <rcc rId="0" sId="1" dxf="1">
      <nc r="S111">
        <f>Q111-R111</f>
      </nc>
      <ndxf>
        <numFmt numFmtId="167" formatCode="#,##0.000"/>
        <fill>
          <patternFill patternType="solid">
            <bgColor rgb="FFCCFFFF"/>
          </patternFill>
        </fill>
        <border outline="0">
          <right style="medium">
            <color indexed="64"/>
          </right>
          <top style="medium">
            <color indexed="64"/>
          </top>
          <bottom style="thin">
            <color indexed="64"/>
          </bottom>
        </border>
      </ndxf>
    </rcc>
    <rcc rId="0" sId="1" dxf="1">
      <nc r="T111">
        <f>P111/(12*D111)*1000</f>
      </nc>
      <ndxf>
        <numFmt numFmtId="1" formatCode="0"/>
        <fill>
          <patternFill patternType="solid">
            <bgColor rgb="FFCCFFFF"/>
          </patternFill>
        </fill>
        <border outline="0">
          <right style="thin">
            <color indexed="64"/>
          </right>
          <top style="medium">
            <color indexed="64"/>
          </top>
          <bottom style="thin">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umFmtId="4">
      <nc r="X111">
        <v>0.02</v>
      </nc>
      <ndxf>
        <font>
          <sz val="9"/>
          <color theme="1"/>
        </font>
        <numFmt numFmtId="169" formatCode="0.0000"/>
        <fill>
          <patternFill patternType="solid">
            <bgColor theme="9" tint="0.59999389629810485"/>
          </patternFill>
        </fill>
        <border outline="0">
          <bottom style="thin">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thin">
            <color indexed="64"/>
          </bottom>
        </border>
      </dxf>
    </rfmt>
    <rcc rId="0" sId="1" dxf="1">
      <nc r="Z111">
        <f>T111*1.016</f>
      </nc>
      <ndxf>
        <numFmt numFmtId="1" formatCode="0"/>
        <fill>
          <patternFill patternType="solid">
            <bgColor rgb="FFCCFFFF"/>
          </patternFill>
        </fill>
        <border outline="0">
          <right style="thin">
            <color indexed="64"/>
          </right>
          <top style="thin">
            <color indexed="64"/>
          </top>
          <bottom style="thin">
            <color indexed="64"/>
          </bottom>
        </border>
      </ndxf>
    </rcc>
    <rcc rId="0" sId="1" dxf="1">
      <nc r="AA111">
        <f>T111-W111+X111*(F111+0.8*(G111+L111+M111))</f>
      </nc>
      <ndxf>
        <numFmt numFmtId="1" formatCode="0"/>
        <fill>
          <patternFill patternType="solid">
            <bgColor indexed="41"/>
          </patternFill>
        </fill>
        <border outline="0">
          <left style="thin">
            <color indexed="64"/>
          </left>
          <top style="thin">
            <color indexed="64"/>
          </top>
          <bottom style="thin">
            <color indexed="64"/>
          </bottom>
        </border>
      </ndxf>
    </rcc>
    <rcc rId="0" sId="1" dxf="1">
      <nc r="AB111">
        <f>Z111-AA111</f>
      </nc>
      <ndxf>
        <numFmt numFmtId="1" formatCode="0"/>
        <fill>
          <patternFill patternType="solid">
            <bgColor indexed="41"/>
          </patternFill>
        </fill>
        <border outline="0">
          <left style="thin">
            <color indexed="64"/>
          </left>
          <right style="medium">
            <color indexed="64"/>
          </right>
          <top style="thin">
            <color indexed="64"/>
          </top>
          <bottom style="thin">
            <color indexed="64"/>
          </bottom>
        </border>
      </ndxf>
    </rcc>
    <rcc rId="0" sId="1" dxf="1">
      <nc r="AC111">
        <f>(Y111*Z111+Y112*Z112)*0.012</f>
      </nc>
      <ndxf>
        <font>
          <sz val="10"/>
          <color auto="1"/>
          <name val="Arial CE"/>
          <charset val="238"/>
          <scheme val="none"/>
        </font>
        <numFmt numFmtId="168" formatCode="#,##0.0"/>
        <fill>
          <patternFill patternType="solid">
            <bgColor indexed="41"/>
          </patternFill>
        </fill>
        <border outline="0">
          <top style="thin">
            <color indexed="64"/>
          </top>
          <bottom style="thin">
            <color indexed="64"/>
          </bottom>
        </border>
      </ndxf>
    </rcc>
    <rfmt sheetId="1" sqref="AD111" start="0" length="0">
      <dxf>
        <font>
          <sz val="10"/>
          <color auto="1"/>
          <name val="Arial CE"/>
          <charset val="238"/>
          <scheme val="none"/>
        </font>
        <numFmt numFmtId="167" formatCode="#,##0.000"/>
        <fill>
          <patternFill patternType="solid">
            <bgColor rgb="FFFFFFCC"/>
          </patternFill>
        </fill>
        <alignment horizontal="center" vertical="top"/>
        <border outline="0">
          <left style="medium">
            <color indexed="64"/>
          </left>
          <right style="medium">
            <color indexed="64"/>
          </right>
          <top style="thin">
            <color indexed="64"/>
          </top>
          <bottom style="thin">
            <color indexed="64"/>
          </bottom>
        </border>
      </dxf>
    </rfmt>
    <rfmt sheetId="1" sqref="AE111" start="0" length="0">
      <dxf>
        <font>
          <sz val="10"/>
          <color auto="1"/>
          <name val="Arial CE"/>
          <charset val="238"/>
          <scheme val="none"/>
        </font>
        <numFmt numFmtId="167" formatCode="#,##0.000"/>
        <fill>
          <patternFill patternType="solid">
            <bgColor rgb="FFFFFFCC"/>
          </patternFill>
        </fill>
        <alignment horizontal="center" vertical="top"/>
        <border outline="0">
          <right style="thin">
            <color indexed="64"/>
          </right>
          <top style="thin">
            <color indexed="64"/>
          </top>
          <bottom style="thin">
            <color indexed="64"/>
          </bottom>
        </border>
      </dxf>
    </rfmt>
    <rcc rId="0" sId="1" dxf="1">
      <nc r="AF111">
        <f>AD111+AD112+AE111-AC111</f>
      </nc>
      <ndxf>
        <font>
          <sz val="10"/>
          <color auto="1"/>
          <name val="Arial CE"/>
          <charset val="238"/>
          <scheme val="none"/>
        </font>
        <numFmt numFmtId="170" formatCode="#,##0.0000"/>
        <fill>
          <patternFill patternType="solid">
            <bgColor indexed="41"/>
          </patternFill>
        </fill>
        <border outline="0">
          <right style="thin">
            <color indexed="64"/>
          </right>
          <top style="thin">
            <color indexed="64"/>
          </top>
          <bottom style="thin">
            <color indexed="64"/>
          </bottom>
        </border>
      </ndxf>
    </rcc>
    <rcc rId="0" sId="1" dxf="1">
      <nc r="AG111">
        <f>AF111/(12*(Y111+Y112))*1000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H111">
        <f>AG111/AB111</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thin">
            <color indexed="64"/>
          </bottom>
        </border>
      </ndxf>
    </rcc>
    <rcc rId="0" sId="1" dxf="1">
      <nc r="AJ111">
        <f>AD111+AD112+AE111-(AI111*Z111+AI112*Z112)*0.012</f>
      </nc>
      <ndxf>
        <font>
          <sz val="10"/>
          <color auto="1"/>
          <name val="Arial CE"/>
          <charset val="238"/>
          <scheme val="none"/>
        </font>
        <numFmt numFmtId="164" formatCode="0.0"/>
        <fill>
          <patternFill patternType="solid">
            <bgColor indexed="41"/>
          </patternFill>
        </fill>
        <border outline="0">
          <top style="thin">
            <color indexed="64"/>
          </top>
          <bottom style="thin">
            <color indexed="64"/>
          </bottom>
        </border>
      </ndxf>
    </rcc>
    <rcc rId="0" sId="1" dxf="1">
      <nc r="AK111">
        <f>AJ111/(12*(AI111+AI112))*1000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L111">
        <f>AK111/AB111</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fmt sheetId="1" sqref="AM111" start="0" length="0">
      <dxf>
        <font>
          <sz val="10"/>
          <color auto="1"/>
          <name val="Arial CE"/>
          <charset val="238"/>
          <scheme val="none"/>
        </font>
        <numFmt numFmtId="164" formatCode="0.0"/>
        <border outline="0">
          <left style="medium">
            <color indexed="64"/>
          </left>
          <right style="medium">
            <color indexed="64"/>
          </right>
          <top style="thin">
            <color indexed="64"/>
          </top>
          <bottom style="thin">
            <color indexed="64"/>
          </bottom>
        </border>
      </dxf>
    </rfmt>
    <rcc rId="0" sId="1" dxf="1">
      <nc r="AN111">
        <f>(AM111+AM112)/(12*(AI111+AI112))*1000</f>
      </nc>
      <ndxf>
        <font>
          <sz val="10"/>
          <color auto="1"/>
          <name val="Arial CE"/>
          <charset val="238"/>
          <scheme val="none"/>
        </font>
        <numFmt numFmtId="1" formatCode="0"/>
        <fill>
          <patternFill patternType="solid">
            <bgColor indexed="41"/>
          </patternFill>
        </fill>
        <border outline="0">
          <right style="thin">
            <color indexed="64"/>
          </right>
          <top style="thin">
            <color indexed="64"/>
          </top>
          <bottom style="thin">
            <color indexed="64"/>
          </bottom>
        </border>
      </ndxf>
    </rcc>
    <rcc rId="0" sId="1" dxf="1">
      <nc r="AO111">
        <f>(H111+I111+H112+I112)/(12*(D111+D112))*1000+AK111+AN111</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s="1" dxf="1">
      <nc r="AP111">
        <f>(AK111+AN111)/((H111+I111+H112+I112)*1000)*(D111+D112)*12</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s="1" dxf="1">
      <nc r="AQ111">
        <f>AO111/((H111+I111+H112+I112)*1000)*(D111+D112)*12</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thin">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medium">
            <color indexed="64"/>
          </top>
          <bottom style="thin">
            <color indexed="64"/>
          </bottom>
        </border>
      </ndxf>
    </rcc>
    <rfmt sheetId="1" sqref="AT111" start="0" length="0">
      <dxf>
        <numFmt numFmtId="1" formatCode="0"/>
        <border outline="0">
          <left style="thin">
            <color indexed="64"/>
          </left>
          <right style="thin">
            <color indexed="64"/>
          </right>
          <top style="medium">
            <color indexed="64"/>
          </top>
          <bottom style="thin">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top style="medium">
            <color indexed="64"/>
          </top>
          <bottom style="thin">
            <color indexed="64"/>
          </bottom>
        </border>
      </ndxf>
    </rcc>
    <rfmt sheetId="1" sqref="AV111" start="0" length="0">
      <dxf>
        <numFmt numFmtId="167" formatCode="#,##0.000"/>
        <border outline="0">
          <left style="medium">
            <color indexed="64"/>
          </left>
          <right style="thin">
            <color indexed="64"/>
          </right>
          <top style="medium">
            <color indexed="64"/>
          </top>
          <bottom style="thin">
            <color indexed="64"/>
          </bottom>
        </border>
      </dxf>
    </rfmt>
    <rfmt sheetId="1" sqref="AW111" start="0" length="0">
      <dxf>
        <numFmt numFmtId="167" formatCode="#,##0.000"/>
        <border outline="0">
          <left style="thin">
            <color indexed="64"/>
          </left>
          <right style="thin">
            <color indexed="64"/>
          </right>
          <top style="medium">
            <color indexed="64"/>
          </top>
          <bottom style="thin">
            <color indexed="64"/>
          </bottom>
        </border>
      </dxf>
    </rfmt>
    <rcc rId="0" sId="1" s="1" dxf="1">
      <nc r="AX111">
        <f>(AR111+AR112+AE111-AV111-AV112)/((AW111+AW112)*12)</f>
      </nc>
      <n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thin">
            <color indexed="64"/>
          </bottom>
        </border>
      </ndxf>
    </rcc>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medium">
            <color indexed="64"/>
          </top>
          <bottom style="thin">
            <color indexed="64"/>
          </bottom>
        </border>
      </dxf>
    </rfmt>
    <rfmt sheetId="1" sqref="BA111" start="0" length="0">
      <dxf>
        <font>
          <sz val="9"/>
        </font>
        <border outline="0">
          <left style="thin">
            <color indexed="64"/>
          </left>
          <right style="medium">
            <color indexed="64"/>
          </right>
          <top style="medium">
            <color indexed="64"/>
          </top>
          <bottom style="thin">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medium">
            <color indexed="64"/>
          </top>
          <bottom style="thin">
            <color indexed="64"/>
          </bottom>
        </border>
      </dxf>
    </rfmt>
    <rcc rId="0" sId="1" dxf="1">
      <nc r="BE111">
        <f>IF(AR111+AR112+AE111-AV111-AV112&lt;0,AR111+AR112+AE111-AV111-AV112,0)</f>
      </nc>
      <ndxf>
        <font>
          <b/>
          <sz val="9"/>
        </font>
        <numFmt numFmtId="168" formatCode="#,##0.0"/>
        <fill>
          <patternFill patternType="solid">
            <bgColor indexed="47"/>
          </patternFill>
        </fill>
        <border outline="0">
          <left style="thin">
            <color indexed="64"/>
          </left>
          <right style="thin">
            <color indexed="64"/>
          </right>
          <top style="thin">
            <color indexed="64"/>
          </top>
          <bottom style="thin">
            <color indexed="64"/>
          </bottom>
        </border>
      </ndxf>
    </rcc>
  </rrc>
  <rrc rId="7487"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thin">
            <color indexed="64"/>
          </top>
        </border>
      </dxf>
    </rfmt>
    <rfmt sheetId="1" sqref="B111" start="0" length="0">
      <dxf>
        <font>
          <sz val="9"/>
          <color theme="1"/>
          <name val="Times New Roman CE"/>
          <family val="1"/>
        </font>
        <alignment horizontal="left" vertical="top" wrapText="1"/>
        <border outline="0">
          <left style="thin">
            <color indexed="64"/>
          </left>
        </border>
      </dxf>
    </rfmt>
    <rcc rId="0" sId="1" dxf="1">
      <nc r="C111" t="inlineStr">
        <is>
          <t>NEPED</t>
        </is>
      </nc>
      <ndxf>
        <font>
          <sz val="9"/>
          <name val="Times New Roman CE"/>
          <family val="1"/>
        </font>
        <alignment horizontal="left" vertical="center" wrapText="1"/>
        <border outline="0">
          <left style="thin">
            <color indexed="64"/>
          </left>
          <top style="thin">
            <color indexed="64"/>
          </top>
        </border>
      </ndxf>
    </rcc>
    <rfmt sheetId="1" sqref="D111" start="0" length="0">
      <dxf>
        <numFmt numFmtId="167" formatCode="#,##0.000"/>
        <border outline="0">
          <left style="thin">
            <color indexed="64"/>
          </left>
          <right style="thin">
            <color indexed="64"/>
          </right>
          <top style="thin">
            <color indexed="64"/>
          </top>
          <bottom style="medium">
            <color indexed="64"/>
          </bottom>
        </border>
      </dxf>
    </rfmt>
    <rfmt sheetId="1" sqref="E111" start="0" length="0">
      <dxf>
        <numFmt numFmtId="167" formatCode="#,##0.000"/>
        <border outline="0">
          <right style="medium">
            <color auto="1"/>
          </right>
          <top style="thin">
            <color auto="1"/>
          </top>
          <bottom style="medium">
            <color auto="1"/>
          </bottom>
        </border>
      </dxf>
    </rfmt>
    <rfmt sheetId="1" sqref="F111" start="0" length="0">
      <dxf>
        <numFmt numFmtId="167" formatCode="#,##0.000"/>
        <border outline="0">
          <right style="thin">
            <color indexed="64"/>
          </right>
          <top style="thin">
            <color indexed="64"/>
          </top>
          <bottom style="medium">
            <color indexed="64"/>
          </bottom>
        </border>
      </dxf>
    </rfmt>
    <rfmt sheetId="1" sqref="G111" start="0" length="0">
      <dxf>
        <numFmt numFmtId="167" formatCode="#,##0.000"/>
        <border outline="0">
          <right style="thin">
            <color indexed="64"/>
          </right>
          <top style="thin">
            <color indexed="64"/>
          </top>
          <bottom style="medium">
            <color indexed="64"/>
          </bottom>
        </border>
      </dxf>
    </rfmt>
    <rfmt sheetId="1" sqref="H111" start="0" length="0">
      <dxf>
        <numFmt numFmtId="167" formatCode="#,##0.000"/>
        <border outline="0">
          <right style="thin">
            <color indexed="64"/>
          </right>
          <top style="thin">
            <color indexed="64"/>
          </top>
          <bottom style="medium">
            <color indexed="64"/>
          </bottom>
        </border>
      </dxf>
    </rfmt>
    <rfmt sheetId="1" sqref="I111" start="0" length="0">
      <dxf>
        <numFmt numFmtId="167" formatCode="#,##0.000"/>
        <border outline="0">
          <right style="thin">
            <color indexed="64"/>
          </right>
          <top style="thin">
            <color indexed="64"/>
          </top>
          <bottom style="medium">
            <color indexed="64"/>
          </bottom>
        </border>
      </dxf>
    </rfmt>
    <rfmt sheetId="1" sqref="J111" start="0" length="0">
      <dxf>
        <numFmt numFmtId="167" formatCode="#,##0.000"/>
        <border outline="0">
          <right style="thin">
            <color indexed="64"/>
          </right>
          <top style="thin">
            <color indexed="64"/>
          </top>
          <bottom style="medium">
            <color indexed="64"/>
          </bottom>
        </border>
      </dxf>
    </rfmt>
    <rfmt sheetId="1" sqref="K111" start="0" length="0">
      <dxf>
        <numFmt numFmtId="167" formatCode="#,##0.000"/>
        <border outline="0">
          <right style="thin">
            <color indexed="64"/>
          </right>
          <top style="thin">
            <color indexed="64"/>
          </top>
          <bottom style="medium">
            <color indexed="64"/>
          </bottom>
        </border>
      </dxf>
    </rfmt>
    <rfmt sheetId="1" sqref="L111" start="0" length="0">
      <dxf>
        <numFmt numFmtId="167" formatCode="#,##0.000"/>
        <border outline="0">
          <right style="thin">
            <color indexed="64"/>
          </right>
          <top style="thin">
            <color indexed="64"/>
          </top>
          <bottom style="medium">
            <color indexed="64"/>
          </bottom>
        </border>
      </dxf>
    </rfmt>
    <rfmt sheetId="1" sqref="M111" start="0" length="0">
      <dxf>
        <numFmt numFmtId="167" formatCode="#,##0.000"/>
        <border outline="0">
          <right style="thin">
            <color indexed="64"/>
          </right>
          <top style="thin">
            <color indexed="64"/>
          </top>
          <bottom style="medium">
            <color indexed="64"/>
          </bottom>
        </border>
      </dxf>
    </rfmt>
    <rfmt sheetId="1" sqref="N111" start="0" length="0">
      <dxf>
        <numFmt numFmtId="167" formatCode="#,##0.000"/>
        <border outline="0">
          <right style="thin">
            <color indexed="64"/>
          </right>
          <top style="thin">
            <color indexed="64"/>
          </top>
          <bottom style="medium">
            <color indexed="64"/>
          </bottom>
        </border>
      </dxf>
    </rfmt>
    <rfmt sheetId="1" sqref="O111" start="0" length="0">
      <dxf>
        <numFmt numFmtId="167" formatCode="#,##0.000"/>
        <border outline="0">
          <right style="thin">
            <color indexed="64"/>
          </right>
          <top style="thin">
            <color indexed="64"/>
          </top>
          <bottom style="medium">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top style="thin">
            <color indexed="64"/>
          </top>
          <bottom style="medium">
            <color indexed="64"/>
          </bottom>
        </border>
      </ndxf>
    </rcc>
    <rcc rId="0" sId="1" dxf="1">
      <nc r="Q111" t="inlineStr">
        <is>
          <t>x</t>
        </is>
      </nc>
      <ndxf>
        <font>
          <sz val="8"/>
        </font>
        <numFmt numFmtId="1" formatCode="0"/>
        <alignment horizontal="center" vertical="top"/>
        <border outline="0">
          <left style="medium">
            <color indexed="64"/>
          </left>
          <right style="medium">
            <color indexed="64"/>
          </right>
          <top style="thin">
            <color indexed="64"/>
          </top>
          <bottom style="medium">
            <color indexed="64"/>
          </bottom>
        </border>
      </ndxf>
    </rcc>
    <rcc rId="0" sId="1" dxf="1">
      <nc r="R111" t="inlineStr">
        <is>
          <t>x</t>
        </is>
      </nc>
      <ndxf>
        <font>
          <sz val="8"/>
        </font>
        <numFmt numFmtId="1" formatCode="0"/>
        <alignment horizontal="center" vertical="top"/>
        <border outline="0">
          <right style="thin">
            <color indexed="64"/>
          </right>
          <top style="thin">
            <color indexed="64"/>
          </top>
          <bottom style="medium">
            <color indexed="64"/>
          </bottom>
        </border>
      </ndxf>
    </rcc>
    <rcc rId="0" sId="1" dxf="1">
      <nc r="S111" t="inlineStr">
        <is>
          <t>x</t>
        </is>
      </nc>
      <ndxf>
        <font>
          <sz val="8"/>
        </font>
        <numFmt numFmtId="1" formatCode="0"/>
        <alignment horizontal="center" vertical="top"/>
        <border outline="0">
          <left style="thin">
            <color indexed="64"/>
          </left>
          <right style="medium">
            <color indexed="64"/>
          </right>
          <top style="thin">
            <color indexed="64"/>
          </top>
          <bottom style="medium">
            <color indexed="64"/>
          </bottom>
        </border>
      </ndxf>
    </rcc>
    <rcc rId="0" sId="1" dxf="1">
      <nc r="T111">
        <f>P111/(12*D111)*1000</f>
      </nc>
      <ndxf>
        <numFmt numFmtId="1" formatCode="0"/>
        <fill>
          <patternFill patternType="solid">
            <bgColor rgb="FFCCFFFF"/>
          </patternFill>
        </fill>
        <border outline="0">
          <right style="thin">
            <color indexed="64"/>
          </right>
          <top style="thin">
            <color indexed="64"/>
          </top>
          <bottom style="medium">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umFmtId="4">
      <nc r="X111">
        <v>0</v>
      </nc>
      <ndxf>
        <font>
          <sz val="9"/>
          <color theme="1"/>
        </font>
        <numFmt numFmtId="169" formatCode="0.0000"/>
        <fill>
          <patternFill patternType="solid">
            <bgColor theme="9" tint="0.59999389629810485"/>
          </patternFill>
        </fill>
        <border outline="0">
          <top style="thin">
            <color indexed="64"/>
          </top>
          <bottom style="medium">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medium">
            <color indexed="64"/>
          </bottom>
        </border>
      </dxf>
    </rfmt>
    <rcc rId="0" sId="1" dxf="1">
      <nc r="Z111">
        <f>T111*1</f>
      </nc>
      <ndxf>
        <numFmt numFmtId="1" formatCode="0"/>
        <fill>
          <patternFill patternType="solid">
            <bgColor rgb="FFCCFFFF"/>
          </patternFill>
        </fill>
        <alignment horizontal="center" vertical="top"/>
        <border outline="0">
          <left style="medium">
            <color indexed="64"/>
          </left>
          <top style="thin">
            <color indexed="64"/>
          </top>
          <bottom style="medium">
            <color indexed="64"/>
          </bottom>
        </border>
      </ndxf>
    </rcc>
    <rcc rId="0" sId="1" dxf="1">
      <nc r="AA111">
        <f>T111-W111+X111*(F111+0.8*(G111+L111+M111))</f>
      </nc>
      <ndxf>
        <numFmt numFmtId="1" formatCode="0"/>
        <fill>
          <patternFill patternType="solid">
            <bgColor rgb="FFCCFFFF"/>
          </patternFill>
        </fill>
        <alignment horizontal="center" vertical="top"/>
        <border outline="0">
          <left style="thin">
            <color indexed="64"/>
          </left>
          <top style="thin">
            <color indexed="64"/>
          </top>
          <bottom style="medium">
            <color indexed="64"/>
          </bottom>
        </border>
      </ndxf>
    </rcc>
    <rcc rId="0" sId="1" dxf="1">
      <nc r="AB111">
        <f>Z111-AA111</f>
      </nc>
      <ndxf>
        <numFmt numFmtId="1" formatCode="0"/>
        <fill>
          <patternFill patternType="solid">
            <bgColor rgb="FFCCFFFF"/>
          </patternFill>
        </fill>
        <alignment horizontal="center" vertical="top"/>
        <border outline="0">
          <left style="thin">
            <color indexed="64"/>
          </left>
          <right style="medium">
            <color indexed="64"/>
          </right>
          <top style="thin">
            <color indexed="64"/>
          </top>
          <bottom style="medium">
            <color indexed="64"/>
          </bottom>
        </border>
      </ndxf>
    </rcc>
    <rcc rId="0" sId="1" dxf="1">
      <nc r="AC111" t="inlineStr">
        <is>
          <t>x</t>
        </is>
      </nc>
      <ndxf>
        <font>
          <sz val="8"/>
        </font>
        <numFmt numFmtId="168" formatCode="#,##0.0"/>
        <alignment horizontal="center" vertical="top"/>
        <border outline="0">
          <top style="thin">
            <color indexed="64"/>
          </top>
          <bottom style="medium">
            <color indexed="64"/>
          </bottom>
        </border>
      </ndxf>
    </rcc>
    <rfmt sheetId="1" sqref="AD111" start="0" length="0">
      <dxf>
        <font>
          <sz val="10"/>
          <color auto="1"/>
          <name val="Arial CE"/>
          <charset val="238"/>
          <scheme val="none"/>
        </font>
        <numFmt numFmtId="167" formatCode="#,##0.000"/>
        <alignment horizontal="center" vertical="top"/>
        <border outline="0">
          <left style="medium">
            <color indexed="64"/>
          </left>
          <right style="medium">
            <color indexed="64"/>
          </right>
          <top style="thin">
            <color indexed="64"/>
          </top>
          <bottom style="medium">
            <color indexed="64"/>
          </bottom>
        </border>
      </dxf>
    </rfmt>
    <rfmt sheetId="1" sqref="AE111" start="0" length="0">
      <dxf>
        <font>
          <sz val="10"/>
          <color auto="1"/>
          <name val="Arial CE"/>
          <charset val="238"/>
          <scheme val="none"/>
        </font>
        <numFmt numFmtId="167" formatCode="#,##0.000"/>
        <alignment horizontal="center" vertical="top"/>
        <border outline="0">
          <right style="thin">
            <color indexed="64"/>
          </right>
          <top style="thin">
            <color indexed="64"/>
          </top>
          <bottom style="medium">
            <color indexed="64"/>
          </bottom>
        </border>
      </dxf>
    </rfmt>
    <rcc rId="0" sId="1" dxf="1">
      <nc r="AF111" t="inlineStr">
        <is>
          <t>x</t>
        </is>
      </nc>
      <ndxf>
        <font>
          <sz val="8"/>
        </font>
        <numFmt numFmtId="170" formatCode="#,##0.0000"/>
        <alignment horizontal="center" vertical="top"/>
        <border outline="0">
          <right style="thin">
            <color indexed="64"/>
          </right>
          <top style="thin">
            <color indexed="64"/>
          </top>
          <bottom style="medium">
            <color indexed="64"/>
          </bottom>
        </border>
      </ndxf>
    </rcc>
    <rcc rId="0" sId="1" dxf="1">
      <nc r="AG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H111" t="inlineStr">
        <is>
          <t>x</t>
        </is>
      </nc>
      <ndxf>
        <font>
          <sz val="8"/>
        </font>
        <numFmt numFmtId="166" formatCode="0.0%"/>
        <alignment horizontal="center" vertical="top"/>
        <border outline="0">
          <left style="thin">
            <color indexed="64"/>
          </left>
          <right style="thin">
            <color indexed="64"/>
          </right>
          <top style="thin">
            <color indexed="64"/>
          </top>
          <bottom style="medium">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medium">
            <color indexed="64"/>
          </bottom>
        </border>
      </ndxf>
    </rcc>
    <rcc rId="0" sId="1" dxf="1">
      <nc r="AJ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K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L111" t="inlineStr">
        <is>
          <t>x</t>
        </is>
      </nc>
      <ndxf>
        <font>
          <sz val="8"/>
        </font>
        <numFmt numFmtId="166" formatCode="0.0%"/>
        <alignment horizontal="center" vertical="top"/>
        <border outline="0">
          <left style="thin">
            <color indexed="64"/>
          </left>
          <top style="thin">
            <color indexed="64"/>
          </top>
          <bottom style="medium">
            <color indexed="64"/>
          </bottom>
        </border>
      </ndxf>
    </rcc>
    <rfmt sheetId="1" sqref="AM111" start="0" length="0">
      <dxf>
        <font>
          <sz val="8"/>
        </font>
        <numFmt numFmtId="164" formatCode="0.0"/>
        <alignment horizontal="center" vertical="top"/>
        <border outline="0">
          <left style="medium">
            <color indexed="64"/>
          </left>
          <right style="medium">
            <color indexed="64"/>
          </right>
          <top style="thin">
            <color indexed="64"/>
          </top>
          <bottom style="medium">
            <color indexed="64"/>
          </bottom>
        </border>
      </dxf>
    </rfmt>
    <rcc rId="0" sId="1" dxf="1">
      <nc r="AN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O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P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Q111" t="inlineStr">
        <is>
          <t>x</t>
        </is>
      </nc>
      <ndxf>
        <font>
          <sz val="8"/>
        </font>
        <numFmt numFmtId="164" formatCode="0.0"/>
        <alignment horizontal="center" vertical="top"/>
        <border outline="0">
          <top style="thin">
            <color indexed="64"/>
          </top>
          <bottom style="medium">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medium">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thin">
            <color indexed="64"/>
          </top>
          <bottom style="medium">
            <color indexed="64"/>
          </bottom>
        </border>
      </ndxf>
    </rcc>
    <rfmt sheetId="1" sqref="AT111" start="0" length="0">
      <dxf>
        <numFmt numFmtId="1" formatCode="0"/>
        <border outline="0">
          <left style="thin">
            <color indexed="64"/>
          </left>
          <right style="thin">
            <color indexed="64"/>
          </right>
          <top style="thin">
            <color indexed="64"/>
          </top>
          <bottom style="medium">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top style="thin">
            <color indexed="64"/>
          </top>
          <bottom style="medium">
            <color indexed="64"/>
          </bottom>
        </border>
      </ndxf>
    </rcc>
    <rfmt sheetId="1" sqref="AV111" start="0" length="0">
      <dxf>
        <numFmt numFmtId="167" formatCode="#,##0.000"/>
        <border outline="0">
          <left style="medium">
            <color indexed="64"/>
          </left>
          <right style="thin">
            <color indexed="64"/>
          </right>
          <top style="thin">
            <color indexed="64"/>
          </top>
          <bottom style="medium">
            <color indexed="64"/>
          </bottom>
        </border>
      </dxf>
    </rfmt>
    <rfmt sheetId="1" sqref="AW111" start="0" length="0">
      <dxf>
        <numFmt numFmtId="167" formatCode="#,##0.000"/>
        <border outline="0">
          <left style="thin">
            <color indexed="64"/>
          </left>
          <right style="thin">
            <color indexed="64"/>
          </right>
          <top style="thin">
            <color indexed="64"/>
          </top>
          <bottom style="medium">
            <color indexed="64"/>
          </bottom>
        </border>
      </dxf>
    </rfmt>
    <rfmt sheetId="1" s="1" sqref="AX111" start="0" length="0">
      <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medium">
            <color indexed="64"/>
          </bottom>
        </border>
      </dxf>
    </rfmt>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thin">
            <color indexed="64"/>
          </top>
        </border>
      </dxf>
    </rfmt>
    <rfmt sheetId="1" sqref="BA111" start="0" length="0">
      <dxf>
        <font>
          <sz val="9"/>
        </font>
        <border outline="0">
          <left style="thin">
            <color indexed="64"/>
          </left>
          <right style="medium">
            <color indexed="64"/>
          </right>
          <top style="thin">
            <color indexed="64"/>
          </top>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thin">
            <color indexed="64"/>
          </top>
        </border>
      </dxf>
    </rfmt>
    <rfmt sheetId="1" sqref="BE111" start="0" length="0">
      <dxf>
        <font>
          <b/>
          <sz val="9"/>
        </font>
        <numFmt numFmtId="168" formatCode="#,##0.0"/>
        <fill>
          <patternFill patternType="solid">
            <bgColor indexed="47"/>
          </patternFill>
        </fill>
        <border outline="0">
          <left style="thin">
            <color indexed="64"/>
          </left>
          <right style="thin">
            <color indexed="64"/>
          </right>
          <top style="thin">
            <color indexed="64"/>
          </top>
          <bottom style="medium">
            <color indexed="64"/>
          </bottom>
        </border>
      </dxf>
    </rfmt>
  </rrc>
  <rrc rId="7488"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medium">
            <color indexed="64"/>
          </top>
          <bottom style="thin">
            <color indexed="64"/>
          </bottom>
        </border>
      </dxf>
    </rfmt>
    <rfmt sheetId="1" sqref="B111" start="0" length="0">
      <dxf>
        <font>
          <sz val="9"/>
          <color theme="1"/>
          <name val="Times New Roman CE"/>
          <family val="1"/>
        </font>
        <alignment horizontal="left" vertical="top" wrapText="1"/>
        <border outline="0">
          <left style="thin">
            <color indexed="64"/>
          </left>
          <top style="medium">
            <color indexed="64"/>
          </top>
        </border>
      </dxf>
    </rfmt>
    <rcc rId="0" sId="1" dxf="1">
      <nc r="C111" t="inlineStr">
        <is>
          <t>PED</t>
        </is>
      </nc>
      <ndxf>
        <font>
          <sz val="9"/>
          <name val="Times New Roman CE"/>
          <family val="1"/>
        </font>
        <alignment horizontal="left" vertical="center" wrapText="1"/>
        <border outline="0">
          <left style="thin">
            <color indexed="64"/>
          </left>
          <top style="medium">
            <color indexed="64"/>
          </top>
          <bottom style="thin">
            <color indexed="64"/>
          </bottom>
        </border>
      </ndxf>
    </rcc>
    <rfmt sheetId="1" sqref="D111" start="0" length="0">
      <dxf>
        <numFmt numFmtId="167" formatCode="#,##0.000"/>
        <border outline="0">
          <left style="thin">
            <color indexed="64"/>
          </left>
          <right style="thin">
            <color indexed="64"/>
          </right>
          <top style="medium">
            <color indexed="64"/>
          </top>
          <bottom style="thin">
            <color indexed="64"/>
          </bottom>
        </border>
      </dxf>
    </rfmt>
    <rfmt sheetId="1" sqref="E111" start="0" length="0">
      <dxf>
        <numFmt numFmtId="167" formatCode="#,##0.000"/>
        <border outline="0">
          <right style="medium">
            <color indexed="64"/>
          </right>
          <top style="medium">
            <color indexed="64"/>
          </top>
          <bottom style="thin">
            <color indexed="64"/>
          </bottom>
        </border>
      </dxf>
    </rfmt>
    <rfmt sheetId="1" sqref="F111" start="0" length="0">
      <dxf>
        <numFmt numFmtId="167" formatCode="#,##0.000"/>
        <border outline="0">
          <right style="thin">
            <color indexed="64"/>
          </right>
          <top style="medium">
            <color indexed="64"/>
          </top>
          <bottom style="thin">
            <color indexed="64"/>
          </bottom>
        </border>
      </dxf>
    </rfmt>
    <rfmt sheetId="1" sqref="G111" start="0" length="0">
      <dxf>
        <numFmt numFmtId="167" formatCode="#,##0.000"/>
        <border outline="0">
          <right style="thin">
            <color indexed="64"/>
          </right>
          <top style="medium">
            <color indexed="64"/>
          </top>
          <bottom style="thin">
            <color indexed="64"/>
          </bottom>
        </border>
      </dxf>
    </rfmt>
    <rfmt sheetId="1" sqref="H111" start="0" length="0">
      <dxf>
        <numFmt numFmtId="167" formatCode="#,##0.000"/>
        <border outline="0">
          <right style="thin">
            <color indexed="64"/>
          </right>
          <top style="medium">
            <color indexed="64"/>
          </top>
          <bottom style="thin">
            <color indexed="64"/>
          </bottom>
        </border>
      </dxf>
    </rfmt>
    <rfmt sheetId="1" sqref="I111" start="0" length="0">
      <dxf>
        <numFmt numFmtId="167" formatCode="#,##0.000"/>
        <border outline="0">
          <right style="thin">
            <color indexed="64"/>
          </right>
          <top style="medium">
            <color indexed="64"/>
          </top>
          <bottom style="thin">
            <color indexed="64"/>
          </bottom>
        </border>
      </dxf>
    </rfmt>
    <rfmt sheetId="1" sqref="J111" start="0" length="0">
      <dxf>
        <numFmt numFmtId="167" formatCode="#,##0.000"/>
        <border outline="0">
          <right style="thin">
            <color indexed="64"/>
          </right>
          <top style="medium">
            <color indexed="64"/>
          </top>
          <bottom style="thin">
            <color indexed="64"/>
          </bottom>
        </border>
      </dxf>
    </rfmt>
    <rfmt sheetId="1" sqref="K111" start="0" length="0">
      <dxf>
        <numFmt numFmtId="167" formatCode="#,##0.000"/>
        <border outline="0">
          <right style="thin">
            <color indexed="64"/>
          </right>
          <top style="medium">
            <color indexed="64"/>
          </top>
          <bottom style="thin">
            <color indexed="64"/>
          </bottom>
        </border>
      </dxf>
    </rfmt>
    <rfmt sheetId="1" sqref="L111" start="0" length="0">
      <dxf>
        <numFmt numFmtId="167" formatCode="#,##0.000"/>
        <border outline="0">
          <right style="thin">
            <color indexed="64"/>
          </right>
          <top style="medium">
            <color indexed="64"/>
          </top>
          <bottom style="thin">
            <color indexed="64"/>
          </bottom>
        </border>
      </dxf>
    </rfmt>
    <rfmt sheetId="1" sqref="M111" start="0" length="0">
      <dxf>
        <numFmt numFmtId="167" formatCode="#,##0.000"/>
        <border outline="0">
          <right style="thin">
            <color indexed="64"/>
          </right>
          <top style="medium">
            <color indexed="64"/>
          </top>
          <bottom style="thin">
            <color indexed="64"/>
          </bottom>
        </border>
      </dxf>
    </rfmt>
    <rfmt sheetId="1" sqref="N111" start="0" length="0">
      <dxf>
        <numFmt numFmtId="167" formatCode="#,##0.000"/>
        <border outline="0">
          <right style="thin">
            <color indexed="64"/>
          </right>
          <top style="medium">
            <color indexed="64"/>
          </top>
          <bottom style="thin">
            <color indexed="64"/>
          </bottom>
        </border>
      </dxf>
    </rfmt>
    <rfmt sheetId="1" sqref="O111" start="0" length="0">
      <dxf>
        <numFmt numFmtId="167" formatCode="#,##0.000"/>
        <border outline="0">
          <right style="thin">
            <color indexed="64"/>
          </right>
          <top style="medium">
            <color indexed="64"/>
          </top>
          <bottom style="thin">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top style="medium">
            <color indexed="64"/>
          </top>
          <bottom style="thin">
            <color indexed="64"/>
          </bottom>
        </border>
      </ndxf>
    </rcc>
    <rcc rId="0" sId="1" dxf="1">
      <nc r="Q111">
        <f>P111+P112</f>
      </nc>
      <ndxf>
        <font>
          <sz val="10"/>
          <color auto="1"/>
          <name val="Arial CE"/>
          <charset val="238"/>
          <scheme val="none"/>
        </font>
        <numFmt numFmtId="167" formatCode="#,##0.000"/>
        <fill>
          <patternFill patternType="solid">
            <bgColor rgb="FFCCFFFF"/>
          </patternFill>
        </fill>
        <border outline="0">
          <left style="medium">
            <color indexed="64"/>
          </left>
          <right style="medium">
            <color indexed="64"/>
          </right>
          <top style="medium">
            <color indexed="64"/>
          </top>
          <bottom style="thin">
            <color indexed="64"/>
          </bottom>
        </border>
      </ndxf>
    </rcc>
    <rfmt sheetId="1" sqref="R111" start="0" length="0">
      <dxf>
        <font>
          <sz val="10"/>
          <color auto="1"/>
          <name val="Arial CE"/>
          <charset val="238"/>
          <scheme val="none"/>
        </font>
        <numFmt numFmtId="170" formatCode="#,##0.0000"/>
        <fill>
          <patternFill patternType="solid">
            <bgColor rgb="FFFFFF99"/>
          </patternFill>
        </fill>
        <border outline="0">
          <left style="thin">
            <color indexed="64"/>
          </left>
          <right style="thin">
            <color indexed="64"/>
          </right>
          <top style="thin">
            <color indexed="64"/>
          </top>
          <bottom style="thin">
            <color indexed="64"/>
          </bottom>
        </border>
      </dxf>
    </rfmt>
    <rcc rId="0" sId="1" dxf="1">
      <nc r="S111">
        <f>Q111-R111</f>
      </nc>
      <ndxf>
        <numFmt numFmtId="167" formatCode="#,##0.000"/>
        <fill>
          <patternFill patternType="solid">
            <bgColor rgb="FFCCFFFF"/>
          </patternFill>
        </fill>
        <border outline="0">
          <right style="medium">
            <color indexed="64"/>
          </right>
          <top style="medium">
            <color indexed="64"/>
          </top>
          <bottom style="thin">
            <color indexed="64"/>
          </bottom>
        </border>
      </ndxf>
    </rcc>
    <rcc rId="0" sId="1" dxf="1">
      <nc r="T111">
        <f>P111/(12*D111)*1000</f>
      </nc>
      <ndxf>
        <numFmt numFmtId="1" formatCode="0"/>
        <fill>
          <patternFill patternType="solid">
            <bgColor rgb="FFCCFFFF"/>
          </patternFill>
        </fill>
        <border outline="0">
          <right style="thin">
            <color indexed="64"/>
          </right>
          <top style="medium">
            <color indexed="64"/>
          </top>
          <bottom style="thin">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umFmtId="4">
      <nc r="X111">
        <v>0.02</v>
      </nc>
      <ndxf>
        <font>
          <sz val="9"/>
          <color theme="1"/>
        </font>
        <numFmt numFmtId="169" formatCode="0.0000"/>
        <fill>
          <patternFill patternType="solid">
            <bgColor theme="9" tint="0.59999389629810485"/>
          </patternFill>
        </fill>
        <border outline="0">
          <bottom style="thin">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thin">
            <color indexed="64"/>
          </bottom>
        </border>
      </dxf>
    </rfmt>
    <rcc rId="0" sId="1" dxf="1">
      <nc r="Z111">
        <f>T111*1.016</f>
      </nc>
      <ndxf>
        <numFmt numFmtId="1" formatCode="0"/>
        <fill>
          <patternFill patternType="solid">
            <bgColor rgb="FFCCFFFF"/>
          </patternFill>
        </fill>
        <border outline="0">
          <right style="thin">
            <color indexed="64"/>
          </right>
          <top style="thin">
            <color indexed="64"/>
          </top>
          <bottom style="thin">
            <color indexed="64"/>
          </bottom>
        </border>
      </ndxf>
    </rcc>
    <rcc rId="0" sId="1" dxf="1">
      <nc r="AA111">
        <f>T111-W111+X111*(F111+0.8*(G111+L111+M111))</f>
      </nc>
      <ndxf>
        <numFmt numFmtId="1" formatCode="0"/>
        <fill>
          <patternFill patternType="solid">
            <bgColor indexed="41"/>
          </patternFill>
        </fill>
        <border outline="0">
          <left style="thin">
            <color indexed="64"/>
          </left>
          <top style="thin">
            <color indexed="64"/>
          </top>
          <bottom style="thin">
            <color indexed="64"/>
          </bottom>
        </border>
      </ndxf>
    </rcc>
    <rcc rId="0" sId="1" dxf="1">
      <nc r="AB111">
        <f>Z111-AA111</f>
      </nc>
      <ndxf>
        <numFmt numFmtId="1" formatCode="0"/>
        <fill>
          <patternFill patternType="solid">
            <bgColor indexed="41"/>
          </patternFill>
        </fill>
        <border outline="0">
          <left style="thin">
            <color indexed="64"/>
          </left>
          <right style="medium">
            <color indexed="64"/>
          </right>
          <top style="thin">
            <color indexed="64"/>
          </top>
          <bottom style="thin">
            <color indexed="64"/>
          </bottom>
        </border>
      </ndxf>
    </rcc>
    <rcc rId="0" sId="1" dxf="1">
      <nc r="AC111">
        <f>(Y111*Z111+Y112*Z112)*0.012</f>
      </nc>
      <ndxf>
        <font>
          <sz val="10"/>
          <color auto="1"/>
          <name val="Arial CE"/>
          <charset val="238"/>
          <scheme val="none"/>
        </font>
        <numFmt numFmtId="168" formatCode="#,##0.0"/>
        <fill>
          <patternFill patternType="solid">
            <bgColor indexed="41"/>
          </patternFill>
        </fill>
        <border outline="0">
          <top style="thin">
            <color indexed="64"/>
          </top>
          <bottom style="thin">
            <color indexed="64"/>
          </bottom>
        </border>
      </ndxf>
    </rcc>
    <rfmt sheetId="1" sqref="AD111" start="0" length="0">
      <dxf>
        <font>
          <sz val="10"/>
          <color auto="1"/>
          <name val="Arial CE"/>
          <charset val="238"/>
          <scheme val="none"/>
        </font>
        <numFmt numFmtId="167" formatCode="#,##0.000"/>
        <fill>
          <patternFill patternType="solid">
            <bgColor rgb="FFFFFFCC"/>
          </patternFill>
        </fill>
        <alignment horizontal="center" vertical="top"/>
        <border outline="0">
          <left style="medium">
            <color indexed="64"/>
          </left>
          <right style="medium">
            <color indexed="64"/>
          </right>
          <top style="thin">
            <color indexed="64"/>
          </top>
          <bottom style="thin">
            <color indexed="64"/>
          </bottom>
        </border>
      </dxf>
    </rfmt>
    <rfmt sheetId="1" sqref="AE111" start="0" length="0">
      <dxf>
        <font>
          <sz val="10"/>
          <color auto="1"/>
          <name val="Arial CE"/>
          <charset val="238"/>
          <scheme val="none"/>
        </font>
        <numFmt numFmtId="167" formatCode="#,##0.000"/>
        <fill>
          <patternFill patternType="solid">
            <bgColor rgb="FFFFFFCC"/>
          </patternFill>
        </fill>
        <alignment horizontal="center" vertical="top"/>
        <border outline="0">
          <right style="thin">
            <color indexed="64"/>
          </right>
          <top style="thin">
            <color indexed="64"/>
          </top>
          <bottom style="thin">
            <color indexed="64"/>
          </bottom>
        </border>
      </dxf>
    </rfmt>
    <rcc rId="0" sId="1" dxf="1">
      <nc r="AF111">
        <f>AD111+AD112+AE111-AC111</f>
      </nc>
      <ndxf>
        <font>
          <sz val="10"/>
          <color auto="1"/>
          <name val="Arial CE"/>
          <charset val="238"/>
          <scheme val="none"/>
        </font>
        <numFmt numFmtId="170" formatCode="#,##0.0000"/>
        <fill>
          <patternFill patternType="solid">
            <bgColor indexed="41"/>
          </patternFill>
        </fill>
        <border outline="0">
          <right style="thin">
            <color indexed="64"/>
          </right>
          <top style="thin">
            <color indexed="64"/>
          </top>
          <bottom style="thin">
            <color indexed="64"/>
          </bottom>
        </border>
      </ndxf>
    </rcc>
    <rcc rId="0" sId="1" dxf="1">
      <nc r="AG111">
        <f>AF111/(12*(Y111+Y112))*1000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H111">
        <f>AG111/AB111</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thin">
            <color indexed="64"/>
          </bottom>
        </border>
      </ndxf>
    </rcc>
    <rcc rId="0" sId="1" dxf="1">
      <nc r="AJ111">
        <f>AD111+AD112+AE111-(AI111*Z111+AI112*Z112)*0.012</f>
      </nc>
      <ndxf>
        <font>
          <sz val="10"/>
          <color auto="1"/>
          <name val="Arial CE"/>
          <charset val="238"/>
          <scheme val="none"/>
        </font>
        <numFmt numFmtId="164" formatCode="0.0"/>
        <fill>
          <patternFill patternType="solid">
            <bgColor indexed="41"/>
          </patternFill>
        </fill>
        <border outline="0">
          <top style="thin">
            <color indexed="64"/>
          </top>
          <bottom style="thin">
            <color indexed="64"/>
          </bottom>
        </border>
      </ndxf>
    </rcc>
    <rcc rId="0" sId="1" dxf="1">
      <nc r="AK111">
        <f>AJ111/(12*(AI111+AI112))*1000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L111">
        <f>AK111/AB111</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fmt sheetId="1" sqref="AM111" start="0" length="0">
      <dxf>
        <font>
          <sz val="10"/>
          <color auto="1"/>
          <name val="Arial CE"/>
          <charset val="238"/>
          <scheme val="none"/>
        </font>
        <numFmt numFmtId="164" formatCode="0.0"/>
        <border outline="0">
          <left style="medium">
            <color indexed="64"/>
          </left>
          <right style="medium">
            <color indexed="64"/>
          </right>
          <top style="thin">
            <color indexed="64"/>
          </top>
          <bottom style="thin">
            <color indexed="64"/>
          </bottom>
        </border>
      </dxf>
    </rfmt>
    <rcc rId="0" sId="1" dxf="1">
      <nc r="AN111">
        <f>(AM111+AM112)/(12*(AI111+AI112))*1000</f>
      </nc>
      <ndxf>
        <font>
          <sz val="10"/>
          <color auto="1"/>
          <name val="Arial CE"/>
          <charset val="238"/>
          <scheme val="none"/>
        </font>
        <numFmt numFmtId="1" formatCode="0"/>
        <fill>
          <patternFill patternType="solid">
            <bgColor indexed="41"/>
          </patternFill>
        </fill>
        <border outline="0">
          <right style="thin">
            <color indexed="64"/>
          </right>
          <top style="thin">
            <color indexed="64"/>
          </top>
          <bottom style="thin">
            <color indexed="64"/>
          </bottom>
        </border>
      </ndxf>
    </rcc>
    <rcc rId="0" sId="1" dxf="1">
      <nc r="AO111">
        <f>(H111+I111+H112+I112)/(12*(D111+D112))*1000+AK111+AN111</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s="1" dxf="1">
      <nc r="AP111">
        <f>(AK111+AN111)/((H111+I111+H112+I112)*1000)*(D111+D112)*12</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s="1" dxf="1">
      <nc r="AQ111">
        <f>AO111/((H111+I111+H112+I112)*1000)*(D111+D112)*12</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thin">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bottom style="thin">
            <color indexed="64"/>
          </bottom>
        </border>
      </ndxf>
    </rcc>
    <rfmt sheetId="1" sqref="AT111" start="0" length="0">
      <dxf>
        <numFmt numFmtId="1" formatCode="0"/>
        <border outline="0">
          <left style="thin">
            <color indexed="64"/>
          </left>
          <right style="thin">
            <color indexed="64"/>
          </right>
          <bottom style="thin">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bottom style="thin">
            <color indexed="64"/>
          </bottom>
        </border>
      </ndxf>
    </rcc>
    <rfmt sheetId="1" sqref="AV111" start="0" length="0">
      <dxf>
        <numFmt numFmtId="167" formatCode="#,##0.000"/>
        <border outline="0">
          <left style="medium">
            <color indexed="64"/>
          </left>
          <right style="thin">
            <color indexed="64"/>
          </right>
          <bottom style="thin">
            <color indexed="64"/>
          </bottom>
        </border>
      </dxf>
    </rfmt>
    <rfmt sheetId="1" sqref="AW111" start="0" length="0">
      <dxf>
        <numFmt numFmtId="167" formatCode="#,##0.000"/>
        <border outline="0">
          <left style="thin">
            <color indexed="64"/>
          </left>
          <right style="thin">
            <color indexed="64"/>
          </right>
          <bottom style="thin">
            <color indexed="64"/>
          </bottom>
        </border>
      </dxf>
    </rfmt>
    <rcc rId="0" sId="1" s="1" dxf="1">
      <nc r="AX111">
        <f>(AR111+AR112+AE111-AV111-AV112)/((AW111+AW112)*12)</f>
      </nc>
      <n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thin">
            <color indexed="64"/>
          </bottom>
        </border>
      </ndxf>
    </rcc>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medium">
            <color indexed="64"/>
          </top>
          <bottom style="thin">
            <color indexed="64"/>
          </bottom>
        </border>
      </dxf>
    </rfmt>
    <rfmt sheetId="1" sqref="BA111" start="0" length="0">
      <dxf>
        <font>
          <sz val="9"/>
        </font>
        <border outline="0">
          <left style="thin">
            <color indexed="64"/>
          </left>
          <right style="medium">
            <color indexed="64"/>
          </right>
          <top style="medium">
            <color indexed="64"/>
          </top>
          <bottom style="thin">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medium">
            <color indexed="64"/>
          </top>
          <bottom style="thin">
            <color indexed="64"/>
          </bottom>
        </border>
      </dxf>
    </rfmt>
    <rcc rId="0" sId="1" dxf="1">
      <nc r="BE111">
        <f>IF(AR111+AR112+AE111-AV111-AV112&lt;0,AR111+AR112+AE111-AV111-AV112,0)</f>
      </nc>
      <ndxf>
        <font>
          <b/>
          <sz val="9"/>
        </font>
        <numFmt numFmtId="168" formatCode="#,##0.0"/>
        <fill>
          <patternFill patternType="solid">
            <bgColor indexed="47"/>
          </patternFill>
        </fill>
        <border outline="0">
          <left style="thin">
            <color indexed="64"/>
          </left>
          <right style="thin">
            <color indexed="64"/>
          </right>
          <top style="thin">
            <color indexed="64"/>
          </top>
          <bottom style="thin">
            <color indexed="64"/>
          </bottom>
        </border>
      </ndxf>
    </rcc>
  </rrc>
  <rrc rId="7489"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thin">
            <color indexed="64"/>
          </top>
          <bottom style="medium">
            <color indexed="64"/>
          </bottom>
        </border>
      </dxf>
    </rfmt>
    <rfmt sheetId="1" sqref="B111" start="0" length="0">
      <dxf>
        <font>
          <sz val="9"/>
          <color theme="1"/>
          <name val="Times New Roman CE"/>
          <family val="1"/>
        </font>
        <alignment horizontal="left" vertical="top" wrapText="1"/>
        <border outline="0">
          <left style="thin">
            <color indexed="64"/>
          </left>
          <bottom style="medium">
            <color indexed="64"/>
          </bottom>
        </border>
      </dxf>
    </rfmt>
    <rcc rId="0" sId="1" dxf="1">
      <nc r="C111" t="inlineStr">
        <is>
          <t>NEPED</t>
        </is>
      </nc>
      <ndxf>
        <font>
          <sz val="9"/>
          <name val="Times New Roman CE"/>
          <family val="1"/>
        </font>
        <alignment horizontal="left" vertical="center" wrapText="1"/>
        <border outline="0">
          <left style="thin">
            <color indexed="64"/>
          </left>
          <top style="thin">
            <color indexed="64"/>
          </top>
          <bottom style="medium">
            <color indexed="64"/>
          </bottom>
        </border>
      </ndxf>
    </rcc>
    <rfmt sheetId="1" sqref="D111" start="0" length="0">
      <dxf>
        <numFmt numFmtId="167" formatCode="#,##0.000"/>
        <border outline="0">
          <left style="thin">
            <color indexed="64"/>
          </left>
          <right style="thin">
            <color indexed="64"/>
          </right>
          <top style="thin">
            <color indexed="64"/>
          </top>
          <bottom style="medium">
            <color indexed="64"/>
          </bottom>
        </border>
      </dxf>
    </rfmt>
    <rfmt sheetId="1" sqref="E111" start="0" length="0">
      <dxf>
        <numFmt numFmtId="167" formatCode="#,##0.000"/>
        <border outline="0">
          <right style="medium">
            <color auto="1"/>
          </right>
          <top style="thin">
            <color auto="1"/>
          </top>
          <bottom style="medium">
            <color auto="1"/>
          </bottom>
        </border>
      </dxf>
    </rfmt>
    <rfmt sheetId="1" sqref="F111" start="0" length="0">
      <dxf>
        <numFmt numFmtId="167" formatCode="#,##0.000"/>
        <border outline="0">
          <right style="thin">
            <color indexed="64"/>
          </right>
          <top style="thin">
            <color indexed="64"/>
          </top>
          <bottom style="medium">
            <color indexed="64"/>
          </bottom>
        </border>
      </dxf>
    </rfmt>
    <rfmt sheetId="1" sqref="G111" start="0" length="0">
      <dxf>
        <numFmt numFmtId="167" formatCode="#,##0.000"/>
        <border outline="0">
          <right style="thin">
            <color indexed="64"/>
          </right>
          <top style="thin">
            <color indexed="64"/>
          </top>
          <bottom style="medium">
            <color indexed="64"/>
          </bottom>
        </border>
      </dxf>
    </rfmt>
    <rfmt sheetId="1" sqref="H111" start="0" length="0">
      <dxf>
        <numFmt numFmtId="167" formatCode="#,##0.000"/>
        <border outline="0">
          <right style="thin">
            <color indexed="64"/>
          </right>
          <top style="thin">
            <color indexed="64"/>
          </top>
          <bottom style="medium">
            <color indexed="64"/>
          </bottom>
        </border>
      </dxf>
    </rfmt>
    <rfmt sheetId="1" sqref="I111" start="0" length="0">
      <dxf>
        <numFmt numFmtId="167" formatCode="#,##0.000"/>
        <border outline="0">
          <right style="thin">
            <color indexed="64"/>
          </right>
          <top style="thin">
            <color indexed="64"/>
          </top>
          <bottom style="medium">
            <color indexed="64"/>
          </bottom>
        </border>
      </dxf>
    </rfmt>
    <rfmt sheetId="1" sqref="J111" start="0" length="0">
      <dxf>
        <numFmt numFmtId="167" formatCode="#,##0.000"/>
        <border outline="0">
          <right style="thin">
            <color indexed="64"/>
          </right>
          <top style="thin">
            <color indexed="64"/>
          </top>
          <bottom style="medium">
            <color indexed="64"/>
          </bottom>
        </border>
      </dxf>
    </rfmt>
    <rfmt sheetId="1" sqref="K111" start="0" length="0">
      <dxf>
        <numFmt numFmtId="167" formatCode="#,##0.000"/>
        <border outline="0">
          <right style="thin">
            <color indexed="64"/>
          </right>
          <top style="thin">
            <color indexed="64"/>
          </top>
          <bottom style="medium">
            <color indexed="64"/>
          </bottom>
        </border>
      </dxf>
    </rfmt>
    <rfmt sheetId="1" sqref="L111" start="0" length="0">
      <dxf>
        <numFmt numFmtId="167" formatCode="#,##0.000"/>
        <border outline="0">
          <right style="thin">
            <color indexed="64"/>
          </right>
          <top style="thin">
            <color indexed="64"/>
          </top>
          <bottom style="medium">
            <color indexed="64"/>
          </bottom>
        </border>
      </dxf>
    </rfmt>
    <rfmt sheetId="1" sqref="M111" start="0" length="0">
      <dxf>
        <numFmt numFmtId="167" formatCode="#,##0.000"/>
        <border outline="0">
          <right style="thin">
            <color indexed="64"/>
          </right>
          <top style="thin">
            <color indexed="64"/>
          </top>
          <bottom style="medium">
            <color indexed="64"/>
          </bottom>
        </border>
      </dxf>
    </rfmt>
    <rfmt sheetId="1" sqref="N111" start="0" length="0">
      <dxf>
        <numFmt numFmtId="167" formatCode="#,##0.000"/>
        <border outline="0">
          <right style="thin">
            <color indexed="64"/>
          </right>
          <top style="thin">
            <color indexed="64"/>
          </top>
          <bottom style="medium">
            <color indexed="64"/>
          </bottom>
        </border>
      </dxf>
    </rfmt>
    <rfmt sheetId="1" sqref="O111" start="0" length="0">
      <dxf>
        <numFmt numFmtId="167" formatCode="#,##0.000"/>
        <border outline="0">
          <right style="thin">
            <color indexed="64"/>
          </right>
          <top style="thin">
            <color indexed="64"/>
          </top>
          <bottom style="medium">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top style="thin">
            <color indexed="64"/>
          </top>
          <bottom style="medium">
            <color indexed="64"/>
          </bottom>
        </border>
      </ndxf>
    </rcc>
    <rcc rId="0" sId="1" dxf="1">
      <nc r="Q111" t="inlineStr">
        <is>
          <t>x</t>
        </is>
      </nc>
      <ndxf>
        <font>
          <sz val="8"/>
        </font>
        <numFmt numFmtId="1" formatCode="0"/>
        <alignment horizontal="center" vertical="top"/>
        <border outline="0">
          <left style="medium">
            <color indexed="64"/>
          </left>
          <right style="medium">
            <color indexed="64"/>
          </right>
          <top style="thin">
            <color indexed="64"/>
          </top>
          <bottom style="medium">
            <color indexed="64"/>
          </bottom>
        </border>
      </ndxf>
    </rcc>
    <rcc rId="0" sId="1" dxf="1">
      <nc r="R111" t="inlineStr">
        <is>
          <t>x</t>
        </is>
      </nc>
      <ndxf>
        <font>
          <sz val="8"/>
        </font>
        <numFmt numFmtId="1" formatCode="0"/>
        <alignment horizontal="center" vertical="top"/>
        <border outline="0">
          <right style="thin">
            <color indexed="64"/>
          </right>
          <top style="thin">
            <color indexed="64"/>
          </top>
          <bottom style="medium">
            <color indexed="64"/>
          </bottom>
        </border>
      </ndxf>
    </rcc>
    <rcc rId="0" sId="1" dxf="1">
      <nc r="S111" t="inlineStr">
        <is>
          <t>x</t>
        </is>
      </nc>
      <ndxf>
        <font>
          <sz val="8"/>
        </font>
        <numFmt numFmtId="1" formatCode="0"/>
        <alignment horizontal="center" vertical="top"/>
        <border outline="0">
          <left style="thin">
            <color indexed="64"/>
          </left>
          <right style="medium">
            <color indexed="64"/>
          </right>
          <top style="thin">
            <color indexed="64"/>
          </top>
          <bottom style="medium">
            <color indexed="64"/>
          </bottom>
        </border>
      </ndxf>
    </rcc>
    <rcc rId="0" sId="1" dxf="1">
      <nc r="T111">
        <f>P111/(12*D111)*1000</f>
      </nc>
      <ndxf>
        <numFmt numFmtId="1" formatCode="0"/>
        <fill>
          <patternFill patternType="solid">
            <bgColor rgb="FFCCFFFF"/>
          </patternFill>
        </fill>
        <border outline="0">
          <right style="thin">
            <color indexed="64"/>
          </right>
          <top style="thin">
            <color indexed="64"/>
          </top>
          <bottom style="medium">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umFmtId="4">
      <nc r="X111">
        <v>0</v>
      </nc>
      <ndxf>
        <font>
          <sz val="9"/>
          <color theme="1"/>
        </font>
        <numFmt numFmtId="169" formatCode="0.0000"/>
        <fill>
          <patternFill patternType="solid">
            <bgColor theme="9" tint="0.59999389629810485"/>
          </patternFill>
        </fill>
        <border outline="0">
          <top style="thin">
            <color indexed="64"/>
          </top>
          <bottom style="medium">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medium">
            <color indexed="64"/>
          </bottom>
        </border>
      </dxf>
    </rfmt>
    <rcc rId="0" sId="1" dxf="1">
      <nc r="Z111">
        <f>T111*1</f>
      </nc>
      <ndxf>
        <numFmt numFmtId="1" formatCode="0"/>
        <fill>
          <patternFill patternType="solid">
            <bgColor rgb="FFCCFFFF"/>
          </patternFill>
        </fill>
        <alignment horizontal="center" vertical="top"/>
        <border outline="0">
          <left style="medium">
            <color indexed="64"/>
          </left>
          <top style="thin">
            <color indexed="64"/>
          </top>
          <bottom style="medium">
            <color indexed="64"/>
          </bottom>
        </border>
      </ndxf>
    </rcc>
    <rcc rId="0" sId="1" dxf="1">
      <nc r="AA111">
        <f>T111-W111+X111*(F111+0.8*(G111+L111+M111))</f>
      </nc>
      <ndxf>
        <numFmt numFmtId="1" formatCode="0"/>
        <fill>
          <patternFill patternType="solid">
            <bgColor rgb="FFCCFFFF"/>
          </patternFill>
        </fill>
        <alignment horizontal="center" vertical="top"/>
        <border outline="0">
          <left style="thin">
            <color indexed="64"/>
          </left>
          <top style="thin">
            <color indexed="64"/>
          </top>
          <bottom style="medium">
            <color indexed="64"/>
          </bottom>
        </border>
      </ndxf>
    </rcc>
    <rcc rId="0" sId="1" dxf="1">
      <nc r="AB111">
        <f>Z111-AA111</f>
      </nc>
      <ndxf>
        <numFmt numFmtId="1" formatCode="0"/>
        <fill>
          <patternFill patternType="solid">
            <bgColor rgb="FFCCFFFF"/>
          </patternFill>
        </fill>
        <alignment horizontal="center" vertical="top"/>
        <border outline="0">
          <left style="thin">
            <color indexed="64"/>
          </left>
          <right style="medium">
            <color indexed="64"/>
          </right>
          <top style="thin">
            <color indexed="64"/>
          </top>
          <bottom style="medium">
            <color indexed="64"/>
          </bottom>
        </border>
      </ndxf>
    </rcc>
    <rcc rId="0" sId="1" dxf="1">
      <nc r="AC111" t="inlineStr">
        <is>
          <t>x</t>
        </is>
      </nc>
      <ndxf>
        <font>
          <sz val="8"/>
        </font>
        <numFmt numFmtId="168" formatCode="#,##0.0"/>
        <alignment horizontal="center" vertical="top"/>
        <border outline="0">
          <top style="thin">
            <color indexed="64"/>
          </top>
          <bottom style="medium">
            <color indexed="64"/>
          </bottom>
        </border>
      </ndxf>
    </rcc>
    <rfmt sheetId="1" sqref="AD111" start="0" length="0">
      <dxf>
        <font>
          <sz val="10"/>
          <color auto="1"/>
          <name val="Arial CE"/>
          <charset val="238"/>
          <scheme val="none"/>
        </font>
        <numFmt numFmtId="167" formatCode="#,##0.000"/>
        <alignment horizontal="center" vertical="top"/>
        <border outline="0">
          <left style="medium">
            <color indexed="64"/>
          </left>
          <right style="medium">
            <color indexed="64"/>
          </right>
          <top style="thin">
            <color indexed="64"/>
          </top>
          <bottom style="medium">
            <color indexed="64"/>
          </bottom>
        </border>
      </dxf>
    </rfmt>
    <rfmt sheetId="1" sqref="AE111" start="0" length="0">
      <dxf>
        <font>
          <sz val="10"/>
          <color auto="1"/>
          <name val="Arial CE"/>
          <charset val="238"/>
          <scheme val="none"/>
        </font>
        <numFmt numFmtId="167" formatCode="#,##0.000"/>
        <alignment horizontal="center" vertical="top"/>
        <border outline="0">
          <right style="thin">
            <color indexed="64"/>
          </right>
          <top style="thin">
            <color indexed="64"/>
          </top>
          <bottom style="medium">
            <color indexed="64"/>
          </bottom>
        </border>
      </dxf>
    </rfmt>
    <rcc rId="0" sId="1" dxf="1">
      <nc r="AF111" t="inlineStr">
        <is>
          <t>x</t>
        </is>
      </nc>
      <ndxf>
        <font>
          <sz val="8"/>
        </font>
        <numFmt numFmtId="170" formatCode="#,##0.0000"/>
        <alignment horizontal="center" vertical="top"/>
        <border outline="0">
          <right style="thin">
            <color indexed="64"/>
          </right>
          <top style="thin">
            <color indexed="64"/>
          </top>
          <bottom style="medium">
            <color indexed="64"/>
          </bottom>
        </border>
      </ndxf>
    </rcc>
    <rcc rId="0" sId="1" dxf="1">
      <nc r="AG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H111" t="inlineStr">
        <is>
          <t>x</t>
        </is>
      </nc>
      <ndxf>
        <font>
          <sz val="8"/>
        </font>
        <numFmt numFmtId="166" formatCode="0.0%"/>
        <alignment horizontal="center" vertical="top"/>
        <border outline="0">
          <left style="thin">
            <color indexed="64"/>
          </left>
          <right style="thin">
            <color indexed="64"/>
          </right>
          <top style="thin">
            <color indexed="64"/>
          </top>
          <bottom style="medium">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medium">
            <color indexed="64"/>
          </bottom>
        </border>
      </ndxf>
    </rcc>
    <rcc rId="0" sId="1" dxf="1">
      <nc r="AJ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K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L111" t="inlineStr">
        <is>
          <t>x</t>
        </is>
      </nc>
      <ndxf>
        <font>
          <sz val="8"/>
        </font>
        <numFmt numFmtId="166" formatCode="0.0%"/>
        <alignment horizontal="center" vertical="top"/>
        <border outline="0">
          <left style="thin">
            <color indexed="64"/>
          </left>
          <top style="thin">
            <color indexed="64"/>
          </top>
          <bottom style="medium">
            <color indexed="64"/>
          </bottom>
        </border>
      </ndxf>
    </rcc>
    <rfmt sheetId="1" sqref="AM111" start="0" length="0">
      <dxf>
        <font>
          <sz val="8"/>
        </font>
        <numFmt numFmtId="164" formatCode="0.0"/>
        <alignment horizontal="center" vertical="top"/>
        <border outline="0">
          <left style="medium">
            <color indexed="64"/>
          </left>
          <right style="medium">
            <color indexed="64"/>
          </right>
          <top style="thin">
            <color indexed="64"/>
          </top>
          <bottom style="medium">
            <color indexed="64"/>
          </bottom>
        </border>
      </dxf>
    </rfmt>
    <rcc rId="0" sId="1" dxf="1">
      <nc r="AN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O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P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Q111" t="inlineStr">
        <is>
          <t>x</t>
        </is>
      </nc>
      <ndxf>
        <font>
          <sz val="8"/>
        </font>
        <numFmt numFmtId="164" formatCode="0.0"/>
        <alignment horizontal="center" vertical="top"/>
        <border outline="0">
          <top style="thin">
            <color indexed="64"/>
          </top>
          <bottom style="medium">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medium">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thin">
            <color indexed="64"/>
          </top>
        </border>
      </ndxf>
    </rcc>
    <rfmt sheetId="1" sqref="AT111" start="0" length="0">
      <dxf>
        <numFmt numFmtId="1" formatCode="0"/>
        <border outline="0">
          <left style="thin">
            <color indexed="64"/>
          </left>
          <right style="thin">
            <color indexed="64"/>
          </right>
          <top style="thin">
            <color indexed="64"/>
          </top>
        </border>
      </dxf>
    </rfmt>
    <rcc rId="0" sId="1" s="1" dxf="1">
      <nc r="AU111">
        <f>W111/AT111</f>
      </nc>
      <ndxf>
        <numFmt numFmtId="13" formatCode="0%"/>
        <fill>
          <patternFill patternType="solid">
            <bgColor indexed="41"/>
          </patternFill>
        </fill>
        <border outline="0">
          <left style="thin">
            <color indexed="64"/>
          </left>
          <right style="medium">
            <color indexed="64"/>
          </right>
          <top style="thin">
            <color indexed="64"/>
          </top>
        </border>
      </ndxf>
    </rcc>
    <rfmt sheetId="1" sqref="AV111" start="0" length="0">
      <dxf>
        <numFmt numFmtId="167" formatCode="#,##0.000"/>
        <border outline="0">
          <left style="medium">
            <color indexed="64"/>
          </left>
          <right style="thin">
            <color indexed="64"/>
          </right>
          <top style="thin">
            <color indexed="64"/>
          </top>
        </border>
      </dxf>
    </rfmt>
    <rfmt sheetId="1" sqref="AW111" start="0" length="0">
      <dxf>
        <numFmt numFmtId="167" formatCode="#,##0.000"/>
        <border outline="0">
          <left style="thin">
            <color indexed="64"/>
          </left>
          <right style="thin">
            <color indexed="64"/>
          </right>
          <top style="thin">
            <color indexed="64"/>
          </top>
        </border>
      </dxf>
    </rfmt>
    <rfmt sheetId="1" s="1" sqref="AX111" start="0" length="0">
      <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medium">
            <color indexed="64"/>
          </bottom>
        </border>
      </dxf>
    </rfmt>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thin">
            <color indexed="64"/>
          </top>
          <bottom style="medium">
            <color indexed="64"/>
          </bottom>
        </border>
      </dxf>
    </rfmt>
    <rfmt sheetId="1" sqref="BA111" start="0" length="0">
      <dxf>
        <font>
          <sz val="9"/>
        </font>
        <border outline="0">
          <left style="thin">
            <color indexed="64"/>
          </left>
          <right style="medium">
            <color indexed="64"/>
          </right>
          <top style="thin">
            <color indexed="64"/>
          </top>
          <bottom style="medium">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thin">
            <color indexed="64"/>
          </top>
          <bottom style="medium">
            <color indexed="64"/>
          </bottom>
        </border>
      </dxf>
    </rfmt>
    <rfmt sheetId="1" sqref="BE111" start="0" length="0">
      <dxf>
        <font>
          <b/>
          <sz val="9"/>
        </font>
        <numFmt numFmtId="168" formatCode="#,##0.0"/>
        <fill>
          <patternFill patternType="solid">
            <bgColor indexed="47"/>
          </patternFill>
        </fill>
        <border outline="0">
          <left style="thin">
            <color indexed="64"/>
          </left>
          <right style="thin">
            <color indexed="64"/>
          </right>
          <top style="thin">
            <color indexed="64"/>
          </top>
          <bottom style="medium">
            <color indexed="64"/>
          </bottom>
        </border>
      </dxf>
    </rfmt>
  </rrc>
  <rrc rId="7490"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medium">
            <color indexed="64"/>
          </top>
          <bottom style="thin">
            <color indexed="64"/>
          </bottom>
        </border>
      </dxf>
    </rfmt>
    <rfmt sheetId="1" sqref="B111" start="0" length="0">
      <dxf>
        <font>
          <sz val="9"/>
          <color theme="1"/>
          <name val="Times New Roman CE"/>
          <family val="1"/>
        </font>
        <alignment horizontal="left" vertical="top" wrapText="1"/>
        <border outline="0">
          <left style="thin">
            <color indexed="64"/>
          </left>
          <top style="medium">
            <color indexed="64"/>
          </top>
        </border>
      </dxf>
    </rfmt>
    <rcc rId="0" sId="1" dxf="1">
      <nc r="C111" t="inlineStr">
        <is>
          <t>PED</t>
        </is>
      </nc>
      <ndxf>
        <font>
          <sz val="9"/>
          <name val="Times New Roman CE"/>
          <family val="1"/>
        </font>
        <alignment horizontal="left" vertical="center" wrapText="1"/>
        <border outline="0">
          <left style="thin">
            <color indexed="64"/>
          </left>
          <top style="medium">
            <color indexed="64"/>
          </top>
          <bottom style="thin">
            <color indexed="64"/>
          </bottom>
        </border>
      </ndxf>
    </rcc>
    <rfmt sheetId="1" sqref="D111" start="0" length="0">
      <dxf>
        <numFmt numFmtId="167" formatCode="#,##0.000"/>
        <border outline="0">
          <left style="thin">
            <color indexed="64"/>
          </left>
          <right style="thin">
            <color indexed="64"/>
          </right>
          <bottom style="thin">
            <color indexed="64"/>
          </bottom>
        </border>
      </dxf>
    </rfmt>
    <rfmt sheetId="1" sqref="E111" start="0" length="0">
      <dxf>
        <numFmt numFmtId="167" formatCode="#,##0.000"/>
        <border outline="0">
          <right style="medium">
            <color indexed="64"/>
          </right>
          <bottom style="thin">
            <color indexed="64"/>
          </bottom>
        </border>
      </dxf>
    </rfmt>
    <rfmt sheetId="1" sqref="F111" start="0" length="0">
      <dxf>
        <numFmt numFmtId="167" formatCode="#,##0.000"/>
        <border outline="0">
          <right style="thin">
            <color indexed="64"/>
          </right>
          <bottom style="thin">
            <color indexed="64"/>
          </bottom>
        </border>
      </dxf>
    </rfmt>
    <rfmt sheetId="1" sqref="G111" start="0" length="0">
      <dxf>
        <numFmt numFmtId="167" formatCode="#,##0.000"/>
        <border outline="0">
          <right style="thin">
            <color indexed="64"/>
          </right>
          <bottom style="thin">
            <color indexed="64"/>
          </bottom>
        </border>
      </dxf>
    </rfmt>
    <rfmt sheetId="1" sqref="H111" start="0" length="0">
      <dxf>
        <numFmt numFmtId="167" formatCode="#,##0.000"/>
        <border outline="0">
          <right style="thin">
            <color indexed="64"/>
          </right>
          <bottom style="thin">
            <color indexed="64"/>
          </bottom>
        </border>
      </dxf>
    </rfmt>
    <rfmt sheetId="1" sqref="I111" start="0" length="0">
      <dxf>
        <numFmt numFmtId="167" formatCode="#,##0.000"/>
        <border outline="0">
          <right style="thin">
            <color indexed="64"/>
          </right>
          <bottom style="thin">
            <color indexed="64"/>
          </bottom>
        </border>
      </dxf>
    </rfmt>
    <rfmt sheetId="1" sqref="J111" start="0" length="0">
      <dxf>
        <numFmt numFmtId="167" formatCode="#,##0.000"/>
        <border outline="0">
          <right style="thin">
            <color indexed="64"/>
          </right>
          <bottom style="thin">
            <color indexed="64"/>
          </bottom>
        </border>
      </dxf>
    </rfmt>
    <rfmt sheetId="1" sqref="K111" start="0" length="0">
      <dxf>
        <numFmt numFmtId="167" formatCode="#,##0.000"/>
        <border outline="0">
          <right style="thin">
            <color indexed="64"/>
          </right>
          <bottom style="thin">
            <color indexed="64"/>
          </bottom>
        </border>
      </dxf>
    </rfmt>
    <rfmt sheetId="1" sqref="L111" start="0" length="0">
      <dxf>
        <numFmt numFmtId="167" formatCode="#,##0.000"/>
        <border outline="0">
          <right style="thin">
            <color indexed="64"/>
          </right>
          <bottom style="thin">
            <color indexed="64"/>
          </bottom>
        </border>
      </dxf>
    </rfmt>
    <rfmt sheetId="1" sqref="M111" start="0" length="0">
      <dxf>
        <numFmt numFmtId="167" formatCode="#,##0.000"/>
        <border outline="0">
          <right style="thin">
            <color indexed="64"/>
          </right>
          <bottom style="thin">
            <color indexed="64"/>
          </bottom>
        </border>
      </dxf>
    </rfmt>
    <rfmt sheetId="1" sqref="N111" start="0" length="0">
      <dxf>
        <numFmt numFmtId="167" formatCode="#,##0.000"/>
        <border outline="0">
          <right style="thin">
            <color indexed="64"/>
          </right>
          <bottom style="thin">
            <color indexed="64"/>
          </bottom>
        </border>
      </dxf>
    </rfmt>
    <rfmt sheetId="1" sqref="O111" start="0" length="0">
      <dxf>
        <numFmt numFmtId="167" formatCode="#,##0.000"/>
        <border outline="0">
          <right style="thin">
            <color indexed="64"/>
          </right>
          <bottom style="thin">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bottom style="thin">
            <color indexed="64"/>
          </bottom>
        </border>
      </ndxf>
    </rcc>
    <rcc rId="0" sId="1" dxf="1">
      <nc r="Q111">
        <f>P111+P112</f>
      </nc>
      <ndxf>
        <font>
          <sz val="10"/>
          <color auto="1"/>
          <name val="Arial CE"/>
          <charset val="238"/>
          <scheme val="none"/>
        </font>
        <numFmt numFmtId="167" formatCode="#,##0.000"/>
        <fill>
          <patternFill patternType="solid">
            <bgColor rgb="FFCCFFFF"/>
          </patternFill>
        </fill>
        <border outline="0">
          <left style="medium">
            <color indexed="64"/>
          </left>
          <right style="medium">
            <color indexed="64"/>
          </right>
          <bottom style="thin">
            <color indexed="64"/>
          </bottom>
        </border>
      </ndxf>
    </rcc>
    <rfmt sheetId="1" sqref="R111" start="0" length="0">
      <dxf>
        <font>
          <sz val="10"/>
          <color auto="1"/>
          <name val="Arial CE"/>
          <charset val="238"/>
          <scheme val="none"/>
        </font>
        <numFmt numFmtId="170" formatCode="#,##0.0000"/>
        <fill>
          <patternFill patternType="solid">
            <bgColor rgb="FFFFFF99"/>
          </patternFill>
        </fill>
        <border outline="0">
          <left style="thin">
            <color indexed="64"/>
          </left>
          <right style="thin">
            <color indexed="64"/>
          </right>
          <top style="thin">
            <color indexed="64"/>
          </top>
          <bottom style="thin">
            <color indexed="64"/>
          </bottom>
        </border>
      </dxf>
    </rfmt>
    <rcc rId="0" sId="1" dxf="1">
      <nc r="S111">
        <f>Q111-R111</f>
      </nc>
      <ndxf>
        <numFmt numFmtId="167" formatCode="#,##0.000"/>
        <fill>
          <patternFill patternType="solid">
            <bgColor rgb="FFCCFFFF"/>
          </patternFill>
        </fill>
        <border outline="0">
          <right style="medium">
            <color indexed="64"/>
          </right>
          <bottom style="thin">
            <color indexed="64"/>
          </bottom>
        </border>
      </ndxf>
    </rcc>
    <rcc rId="0" sId="1" dxf="1">
      <nc r="T111">
        <f>P111/(12*D111)*1000</f>
      </nc>
      <ndxf>
        <numFmt numFmtId="1" formatCode="0"/>
        <fill>
          <patternFill patternType="solid">
            <bgColor rgb="FFCCFFFF"/>
          </patternFill>
        </fill>
        <border outline="0">
          <right style="thin">
            <color indexed="64"/>
          </right>
          <bottom style="thin">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bottom style="thin">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bottom style="thin">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bottom style="thin">
            <color indexed="64"/>
          </bottom>
        </border>
      </ndxf>
    </rcc>
    <rcc rId="0" sId="1" dxf="1" numFmtId="4">
      <nc r="X111">
        <v>0.02</v>
      </nc>
      <ndxf>
        <font>
          <sz val="9"/>
          <color theme="1"/>
        </font>
        <numFmt numFmtId="169" formatCode="0.0000"/>
        <fill>
          <patternFill patternType="solid">
            <bgColor theme="9" tint="0.59999389629810485"/>
          </patternFill>
        </fill>
        <border outline="0">
          <bottom style="thin">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thin">
            <color indexed="64"/>
          </bottom>
        </border>
      </dxf>
    </rfmt>
    <rcc rId="0" sId="1" dxf="1">
      <nc r="Z111">
        <f>T111*1.016</f>
      </nc>
      <ndxf>
        <numFmt numFmtId="1" formatCode="0"/>
        <fill>
          <patternFill patternType="solid">
            <bgColor rgb="FFCCFFFF"/>
          </patternFill>
        </fill>
        <border outline="0">
          <right style="thin">
            <color indexed="64"/>
          </right>
          <top style="thin">
            <color indexed="64"/>
          </top>
          <bottom style="thin">
            <color indexed="64"/>
          </bottom>
        </border>
      </ndxf>
    </rcc>
    <rcc rId="0" sId="1" dxf="1">
      <nc r="AA111">
        <f>T111-W111+X111*(F111+0.8*(G111+L111+M111))</f>
      </nc>
      <ndxf>
        <numFmt numFmtId="1" formatCode="0"/>
        <fill>
          <patternFill patternType="solid">
            <bgColor indexed="41"/>
          </patternFill>
        </fill>
        <border outline="0">
          <left style="thin">
            <color indexed="64"/>
          </left>
          <top style="thin">
            <color indexed="64"/>
          </top>
          <bottom style="thin">
            <color indexed="64"/>
          </bottom>
        </border>
      </ndxf>
    </rcc>
    <rcc rId="0" sId="1" dxf="1">
      <nc r="AB111">
        <f>Z111-AA111</f>
      </nc>
      <ndxf>
        <numFmt numFmtId="1" formatCode="0"/>
        <fill>
          <patternFill patternType="solid">
            <bgColor indexed="41"/>
          </patternFill>
        </fill>
        <border outline="0">
          <left style="thin">
            <color indexed="64"/>
          </left>
          <right style="medium">
            <color indexed="64"/>
          </right>
          <top style="thin">
            <color indexed="64"/>
          </top>
          <bottom style="thin">
            <color indexed="64"/>
          </bottom>
        </border>
      </ndxf>
    </rcc>
    <rcc rId="0" sId="1" dxf="1">
      <nc r="AC111">
        <f>(Y111*Z111+Y112*Z112)*0.012</f>
      </nc>
      <ndxf>
        <font>
          <sz val="10"/>
          <color auto="1"/>
          <name val="Arial CE"/>
          <charset val="238"/>
          <scheme val="none"/>
        </font>
        <numFmt numFmtId="168" formatCode="#,##0.0"/>
        <fill>
          <patternFill patternType="solid">
            <bgColor indexed="41"/>
          </patternFill>
        </fill>
        <border outline="0">
          <top style="thin">
            <color indexed="64"/>
          </top>
          <bottom style="thin">
            <color indexed="64"/>
          </bottom>
        </border>
      </ndxf>
    </rcc>
    <rfmt sheetId="1" sqref="AD111" start="0" length="0">
      <dxf>
        <font>
          <sz val="10"/>
          <color auto="1"/>
          <name val="Arial CE"/>
          <charset val="238"/>
          <scheme val="none"/>
        </font>
        <numFmt numFmtId="167" formatCode="#,##0.000"/>
        <fill>
          <patternFill patternType="solid">
            <bgColor rgb="FFFFFFCC"/>
          </patternFill>
        </fill>
        <alignment horizontal="center" vertical="top"/>
        <border outline="0">
          <left style="medium">
            <color indexed="64"/>
          </left>
          <right style="medium">
            <color indexed="64"/>
          </right>
          <top style="thin">
            <color indexed="64"/>
          </top>
          <bottom style="thin">
            <color indexed="64"/>
          </bottom>
        </border>
      </dxf>
    </rfmt>
    <rfmt sheetId="1" sqref="AE111" start="0" length="0">
      <dxf>
        <font>
          <sz val="10"/>
          <color auto="1"/>
          <name val="Arial CE"/>
          <charset val="238"/>
          <scheme val="none"/>
        </font>
        <numFmt numFmtId="167" formatCode="#,##0.000"/>
        <fill>
          <patternFill patternType="solid">
            <bgColor rgb="FFFFFFCC"/>
          </patternFill>
        </fill>
        <alignment horizontal="center" vertical="top"/>
        <border outline="0">
          <right style="thin">
            <color indexed="64"/>
          </right>
          <top style="thin">
            <color indexed="64"/>
          </top>
          <bottom style="thin">
            <color indexed="64"/>
          </bottom>
        </border>
      </dxf>
    </rfmt>
    <rcc rId="0" sId="1" dxf="1">
      <nc r="AF111">
        <f>AD111+AD112+AE111-AC111</f>
      </nc>
      <ndxf>
        <font>
          <sz val="10"/>
          <color auto="1"/>
          <name val="Arial CE"/>
          <charset val="238"/>
          <scheme val="none"/>
        </font>
        <numFmt numFmtId="170" formatCode="#,##0.0000"/>
        <fill>
          <patternFill patternType="solid">
            <bgColor indexed="41"/>
          </patternFill>
        </fill>
        <border outline="0">
          <right style="thin">
            <color indexed="64"/>
          </right>
          <top style="thin">
            <color indexed="64"/>
          </top>
          <bottom style="thin">
            <color indexed="64"/>
          </bottom>
        </border>
      </ndxf>
    </rcc>
    <rcc rId="0" sId="1" dxf="1">
      <nc r="AG111">
        <f>AF111/(12*(Y111+Y112))*1000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H111">
        <f>AG111/AB111</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thin">
            <color indexed="64"/>
          </bottom>
        </border>
      </ndxf>
    </rcc>
    <rcc rId="0" sId="1" dxf="1">
      <nc r="AJ111">
        <f>AD111+AD112+AE111-(AI111*Z111+AI112*Z112)*0.012</f>
      </nc>
      <ndxf>
        <font>
          <sz val="10"/>
          <color auto="1"/>
          <name val="Arial CE"/>
          <charset val="238"/>
          <scheme val="none"/>
        </font>
        <numFmt numFmtId="164" formatCode="0.0"/>
        <fill>
          <patternFill patternType="solid">
            <bgColor indexed="41"/>
          </patternFill>
        </fill>
        <border outline="0">
          <top style="thin">
            <color indexed="64"/>
          </top>
          <bottom style="thin">
            <color indexed="64"/>
          </bottom>
        </border>
      </ndxf>
    </rcc>
    <rcc rId="0" sId="1" dxf="1">
      <nc r="AK111">
        <f>AJ111/(12*(AI111+AI112))*1000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L111">
        <f>AK111/AB111</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fmt sheetId="1" sqref="AM111" start="0" length="0">
      <dxf>
        <font>
          <sz val="10"/>
          <color auto="1"/>
          <name val="Arial CE"/>
          <charset val="238"/>
          <scheme val="none"/>
        </font>
        <numFmt numFmtId="164" formatCode="0.0"/>
        <border outline="0">
          <left style="medium">
            <color indexed="64"/>
          </left>
          <right style="medium">
            <color indexed="64"/>
          </right>
          <top style="thin">
            <color indexed="64"/>
          </top>
          <bottom style="thin">
            <color indexed="64"/>
          </bottom>
        </border>
      </dxf>
    </rfmt>
    <rcc rId="0" sId="1" dxf="1">
      <nc r="AN111">
        <f>(AM111+AM112)/(12*(AI111+AI112))*1000</f>
      </nc>
      <ndxf>
        <font>
          <sz val="10"/>
          <color auto="1"/>
          <name val="Arial CE"/>
          <charset val="238"/>
          <scheme val="none"/>
        </font>
        <numFmt numFmtId="1" formatCode="0"/>
        <fill>
          <patternFill patternType="solid">
            <bgColor indexed="41"/>
          </patternFill>
        </fill>
        <border outline="0">
          <right style="thin">
            <color indexed="64"/>
          </right>
          <top style="thin">
            <color indexed="64"/>
          </top>
          <bottom style="thin">
            <color indexed="64"/>
          </bottom>
        </border>
      </ndxf>
    </rcc>
    <rcc rId="0" sId="1" dxf="1">
      <nc r="AO111">
        <f>(H111+I111+H112+I112)/(12*(D111+D112))*1000+AK111+AN111</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s="1" dxf="1">
      <nc r="AP111">
        <f>(AK111+AN111)/((H111+I111+H112+I112)*1000)*(D111+D112)*12</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s="1" dxf="1">
      <nc r="AQ111">
        <f>AO111/((H111+I111+H112+I112)*1000)*(D111+D112)*12</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thin">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medium">
            <color indexed="64"/>
          </top>
          <bottom style="thin">
            <color indexed="64"/>
          </bottom>
        </border>
      </ndxf>
    </rcc>
    <rfmt sheetId="1" sqref="AT111" start="0" length="0">
      <dxf>
        <numFmt numFmtId="1" formatCode="0"/>
        <border outline="0">
          <left style="thin">
            <color indexed="64"/>
          </left>
          <right style="thin">
            <color indexed="64"/>
          </right>
          <top style="medium">
            <color indexed="64"/>
          </top>
          <bottom style="thin">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top style="medium">
            <color indexed="64"/>
          </top>
          <bottom style="thin">
            <color indexed="64"/>
          </bottom>
        </border>
      </ndxf>
    </rcc>
    <rfmt sheetId="1" sqref="AV111" start="0" length="0">
      <dxf>
        <numFmt numFmtId="167" formatCode="#,##0.000"/>
        <border outline="0">
          <left style="medium">
            <color indexed="64"/>
          </left>
          <right style="thin">
            <color indexed="64"/>
          </right>
          <top style="medium">
            <color indexed="64"/>
          </top>
          <bottom style="thin">
            <color indexed="64"/>
          </bottom>
        </border>
      </dxf>
    </rfmt>
    <rfmt sheetId="1" sqref="AW111" start="0" length="0">
      <dxf>
        <numFmt numFmtId="167" formatCode="#,##0.000"/>
        <border outline="0">
          <left style="thin">
            <color indexed="64"/>
          </left>
          <right style="thin">
            <color indexed="64"/>
          </right>
          <top style="medium">
            <color indexed="64"/>
          </top>
          <bottom style="thin">
            <color indexed="64"/>
          </bottom>
        </border>
      </dxf>
    </rfmt>
    <rcc rId="0" sId="1" s="1" dxf="1">
      <nc r="AX111">
        <f>(AR111+AR112+AE111-AV111-AV112)/((AW111+AW112)*12)</f>
      </nc>
      <n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thin">
            <color indexed="64"/>
          </bottom>
        </border>
      </ndxf>
    </rcc>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medium">
            <color indexed="64"/>
          </top>
          <bottom style="thin">
            <color indexed="64"/>
          </bottom>
        </border>
      </dxf>
    </rfmt>
    <rfmt sheetId="1" sqref="BA111" start="0" length="0">
      <dxf>
        <font>
          <sz val="9"/>
        </font>
        <border outline="0">
          <left style="thin">
            <color indexed="64"/>
          </left>
          <right style="medium">
            <color indexed="64"/>
          </right>
          <top style="medium">
            <color indexed="64"/>
          </top>
          <bottom style="thin">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medium">
            <color indexed="64"/>
          </top>
          <bottom style="thin">
            <color indexed="64"/>
          </bottom>
        </border>
      </dxf>
    </rfmt>
    <rcc rId="0" sId="1" dxf="1">
      <nc r="BE111">
        <f>IF(AR111+AR112+AE111-AV111-AV112&lt;0,AR111+AR112+AE111-AV111-AV112,0)</f>
      </nc>
      <ndxf>
        <font>
          <b/>
          <sz val="9"/>
        </font>
        <numFmt numFmtId="168" formatCode="#,##0.0"/>
        <fill>
          <patternFill patternType="solid">
            <bgColor indexed="47"/>
          </patternFill>
        </fill>
        <border outline="0">
          <left style="thin">
            <color indexed="64"/>
          </left>
          <right style="thin">
            <color indexed="64"/>
          </right>
          <top style="thin">
            <color indexed="64"/>
          </top>
          <bottom style="thin">
            <color indexed="64"/>
          </bottom>
        </border>
      </ndxf>
    </rcc>
  </rrc>
  <rrc rId="7491"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thin">
            <color indexed="64"/>
          </top>
          <bottom style="medium">
            <color indexed="64"/>
          </bottom>
        </border>
      </dxf>
    </rfmt>
    <rfmt sheetId="1" sqref="B111" start="0" length="0">
      <dxf>
        <font>
          <sz val="9"/>
          <color theme="1"/>
          <name val="Times New Roman CE"/>
          <family val="1"/>
        </font>
        <alignment horizontal="left" vertical="top" wrapText="1"/>
        <border outline="0">
          <left style="thin">
            <color indexed="64"/>
          </left>
          <bottom style="medium">
            <color indexed="64"/>
          </bottom>
        </border>
      </dxf>
    </rfmt>
    <rcc rId="0" sId="1" dxf="1">
      <nc r="C111" t="inlineStr">
        <is>
          <t>NEPED</t>
        </is>
      </nc>
      <ndxf>
        <font>
          <sz val="9"/>
          <name val="Times New Roman CE"/>
          <family val="1"/>
        </font>
        <alignment horizontal="left" vertical="center" wrapText="1"/>
        <border outline="0">
          <left style="thin">
            <color indexed="64"/>
          </left>
          <top style="thin">
            <color indexed="64"/>
          </top>
          <bottom style="medium">
            <color indexed="64"/>
          </bottom>
        </border>
      </ndxf>
    </rcc>
    <rfmt sheetId="1" sqref="D111" start="0" length="0">
      <dxf>
        <numFmt numFmtId="167" formatCode="#,##0.000"/>
        <border outline="0">
          <left style="thin">
            <color indexed="64"/>
          </left>
          <right style="thin">
            <color indexed="64"/>
          </right>
          <top style="thin">
            <color indexed="64"/>
          </top>
        </border>
      </dxf>
    </rfmt>
    <rfmt sheetId="1" sqref="E111" start="0" length="0">
      <dxf>
        <numFmt numFmtId="167" formatCode="#,##0.000"/>
        <border outline="0">
          <right style="medium">
            <color auto="1"/>
          </right>
          <top style="thin">
            <color auto="1"/>
          </top>
        </border>
      </dxf>
    </rfmt>
    <rfmt sheetId="1" sqref="F111" start="0" length="0">
      <dxf>
        <numFmt numFmtId="167" formatCode="#,##0.000"/>
        <border outline="0">
          <right style="thin">
            <color indexed="64"/>
          </right>
          <top style="thin">
            <color indexed="64"/>
          </top>
        </border>
      </dxf>
    </rfmt>
    <rfmt sheetId="1" sqref="G111" start="0" length="0">
      <dxf>
        <numFmt numFmtId="167" formatCode="#,##0.000"/>
        <border outline="0">
          <right style="thin">
            <color indexed="64"/>
          </right>
          <top style="thin">
            <color indexed="64"/>
          </top>
        </border>
      </dxf>
    </rfmt>
    <rfmt sheetId="1" sqref="H111" start="0" length="0">
      <dxf>
        <numFmt numFmtId="167" formatCode="#,##0.000"/>
        <border outline="0">
          <right style="thin">
            <color indexed="64"/>
          </right>
          <top style="thin">
            <color indexed="64"/>
          </top>
        </border>
      </dxf>
    </rfmt>
    <rfmt sheetId="1" sqref="I111" start="0" length="0">
      <dxf>
        <numFmt numFmtId="167" formatCode="#,##0.000"/>
        <border outline="0">
          <right style="thin">
            <color indexed="64"/>
          </right>
          <top style="thin">
            <color indexed="64"/>
          </top>
        </border>
      </dxf>
    </rfmt>
    <rfmt sheetId="1" sqref="J111" start="0" length="0">
      <dxf>
        <numFmt numFmtId="167" formatCode="#,##0.000"/>
        <border outline="0">
          <right style="thin">
            <color indexed="64"/>
          </right>
          <top style="thin">
            <color indexed="64"/>
          </top>
        </border>
      </dxf>
    </rfmt>
    <rfmt sheetId="1" sqref="K111" start="0" length="0">
      <dxf>
        <numFmt numFmtId="167" formatCode="#,##0.000"/>
        <border outline="0">
          <right style="thin">
            <color indexed="64"/>
          </right>
          <top style="thin">
            <color indexed="64"/>
          </top>
        </border>
      </dxf>
    </rfmt>
    <rfmt sheetId="1" sqref="L111" start="0" length="0">
      <dxf>
        <numFmt numFmtId="167" formatCode="#,##0.000"/>
        <border outline="0">
          <right style="thin">
            <color indexed="64"/>
          </right>
          <top style="thin">
            <color indexed="64"/>
          </top>
        </border>
      </dxf>
    </rfmt>
    <rfmt sheetId="1" sqref="M111" start="0" length="0">
      <dxf>
        <numFmt numFmtId="167" formatCode="#,##0.000"/>
        <border outline="0">
          <right style="thin">
            <color indexed="64"/>
          </right>
          <top style="thin">
            <color indexed="64"/>
          </top>
        </border>
      </dxf>
    </rfmt>
    <rfmt sheetId="1" sqref="N111" start="0" length="0">
      <dxf>
        <numFmt numFmtId="167" formatCode="#,##0.000"/>
        <border outline="0">
          <right style="thin">
            <color indexed="64"/>
          </right>
          <top style="thin">
            <color indexed="64"/>
          </top>
        </border>
      </dxf>
    </rfmt>
    <rfmt sheetId="1" sqref="O111" start="0" length="0">
      <dxf>
        <numFmt numFmtId="167" formatCode="#,##0.000"/>
        <border outline="0">
          <right style="thin">
            <color indexed="64"/>
          </right>
          <top style="thin">
            <color indexed="64"/>
          </top>
        </border>
      </dxf>
    </rfmt>
    <rcc rId="0" sId="1" dxf="1">
      <nc r="P111">
        <f>SUM(F111:O111)</f>
      </nc>
      <ndxf>
        <numFmt numFmtId="167" formatCode="#,##0.000"/>
        <fill>
          <patternFill patternType="solid">
            <bgColor indexed="41"/>
          </patternFill>
        </fill>
        <border outline="0">
          <left style="thin">
            <color indexed="64"/>
          </left>
          <right style="medium">
            <color indexed="64"/>
          </right>
          <top style="thin">
            <color indexed="64"/>
          </top>
        </border>
      </ndxf>
    </rcc>
    <rcc rId="0" sId="1" dxf="1">
      <nc r="Q111" t="inlineStr">
        <is>
          <t>x</t>
        </is>
      </nc>
      <ndxf>
        <font>
          <sz val="8"/>
        </font>
        <numFmt numFmtId="1" formatCode="0"/>
        <alignment horizontal="center" vertical="top"/>
        <border outline="0">
          <left style="medium">
            <color indexed="64"/>
          </left>
          <right style="medium">
            <color indexed="64"/>
          </right>
          <top style="thin">
            <color indexed="64"/>
          </top>
          <bottom style="medium">
            <color indexed="64"/>
          </bottom>
        </border>
      </ndxf>
    </rcc>
    <rcc rId="0" sId="1" dxf="1">
      <nc r="R111" t="inlineStr">
        <is>
          <t>x</t>
        </is>
      </nc>
      <ndxf>
        <font>
          <sz val="8"/>
        </font>
        <numFmt numFmtId="1" formatCode="0"/>
        <alignment horizontal="center" vertical="top"/>
        <border outline="0">
          <right style="thin">
            <color indexed="64"/>
          </right>
          <top style="thin">
            <color indexed="64"/>
          </top>
          <bottom style="medium">
            <color indexed="64"/>
          </bottom>
        </border>
      </ndxf>
    </rcc>
    <rcc rId="0" sId="1" dxf="1">
      <nc r="S111" t="inlineStr">
        <is>
          <t>x</t>
        </is>
      </nc>
      <ndxf>
        <font>
          <sz val="8"/>
        </font>
        <numFmt numFmtId="1" formatCode="0"/>
        <alignment horizontal="center" vertical="top"/>
        <border outline="0">
          <left style="thin">
            <color indexed="64"/>
          </left>
          <right style="medium">
            <color indexed="64"/>
          </right>
          <top style="thin">
            <color indexed="64"/>
          </top>
          <bottom style="medium">
            <color indexed="64"/>
          </bottom>
        </border>
      </ndxf>
    </rcc>
    <rcc rId="0" sId="1" dxf="1">
      <nc r="T111">
        <f>P111/(12*D111)*1000</f>
      </nc>
      <ndxf>
        <numFmt numFmtId="1" formatCode="0"/>
        <fill>
          <patternFill patternType="solid">
            <bgColor rgb="FFCCFFFF"/>
          </patternFill>
        </fill>
        <border outline="0">
          <right style="thin">
            <color indexed="64"/>
          </right>
          <top style="thin">
            <color indexed="64"/>
          </top>
        </border>
      </ndxf>
    </rcc>
    <rcc rId="0" sId="1" dxf="1">
      <nc r="U111">
        <f>H111/(12*D111)*1000</f>
      </nc>
      <ndxf>
        <numFmt numFmtId="1" formatCode="0"/>
        <fill>
          <patternFill patternType="solid">
            <bgColor rgb="FFCCFFFF"/>
          </patternFill>
        </fill>
        <border outline="0">
          <left style="thin">
            <color indexed="64"/>
          </left>
          <right style="thin">
            <color indexed="64"/>
          </right>
          <top style="thin">
            <color indexed="64"/>
          </top>
        </border>
      </ndxf>
    </rcc>
    <rcc rId="0" sId="1" dxf="1">
      <nc r="V111">
        <f>I111/(12*D111)*1000</f>
      </nc>
      <ndxf>
        <numFmt numFmtId="1" formatCode="0"/>
        <fill>
          <patternFill patternType="solid">
            <bgColor rgb="FFCCFFFF"/>
          </patternFill>
        </fill>
        <border outline="0">
          <left style="thin">
            <color indexed="64"/>
          </left>
          <right style="thin">
            <color indexed="64"/>
          </right>
          <top style="thin">
            <color indexed="64"/>
          </top>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thin">
            <color indexed="64"/>
          </top>
        </border>
      </ndxf>
    </rcc>
    <rcc rId="0" sId="1" dxf="1" numFmtId="4">
      <nc r="X111">
        <v>0</v>
      </nc>
      <ndxf>
        <font>
          <sz val="9"/>
          <color theme="1"/>
        </font>
        <numFmt numFmtId="169" formatCode="0.0000"/>
        <fill>
          <patternFill patternType="solid">
            <bgColor theme="9" tint="0.59999389629810485"/>
          </patternFill>
        </fill>
        <border outline="0">
          <top style="thin">
            <color indexed="64"/>
          </top>
          <bottom style="medium">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medium">
            <color indexed="64"/>
          </bottom>
        </border>
      </dxf>
    </rfmt>
    <rcc rId="0" sId="1" dxf="1">
      <nc r="Z111">
        <f>T111*1</f>
      </nc>
      <ndxf>
        <numFmt numFmtId="1" formatCode="0"/>
        <fill>
          <patternFill patternType="solid">
            <bgColor rgb="FFCCFFFF"/>
          </patternFill>
        </fill>
        <alignment horizontal="center" vertical="top"/>
        <border outline="0">
          <left style="medium">
            <color indexed="64"/>
          </left>
          <top style="thin">
            <color indexed="64"/>
          </top>
          <bottom style="medium">
            <color indexed="64"/>
          </bottom>
        </border>
      </ndxf>
    </rcc>
    <rcc rId="0" sId="1" dxf="1">
      <nc r="AA111">
        <f>T111-W111+X111*(F111+0.8*(G111+L111+M111))</f>
      </nc>
      <ndxf>
        <numFmt numFmtId="1" formatCode="0"/>
        <fill>
          <patternFill patternType="solid">
            <bgColor rgb="FFCCFFFF"/>
          </patternFill>
        </fill>
        <alignment horizontal="center" vertical="top"/>
        <border outline="0">
          <left style="thin">
            <color indexed="64"/>
          </left>
          <top style="thin">
            <color indexed="64"/>
          </top>
          <bottom style="medium">
            <color indexed="64"/>
          </bottom>
        </border>
      </ndxf>
    </rcc>
    <rcc rId="0" sId="1" dxf="1">
      <nc r="AB111">
        <f>Z111-AA111</f>
      </nc>
      <ndxf>
        <numFmt numFmtId="1" formatCode="0"/>
        <fill>
          <patternFill patternType="solid">
            <bgColor rgb="FFCCFFFF"/>
          </patternFill>
        </fill>
        <alignment horizontal="center" vertical="top"/>
        <border outline="0">
          <left style="thin">
            <color indexed="64"/>
          </left>
          <right style="medium">
            <color indexed="64"/>
          </right>
          <top style="thin">
            <color indexed="64"/>
          </top>
          <bottom style="medium">
            <color indexed="64"/>
          </bottom>
        </border>
      </ndxf>
    </rcc>
    <rcc rId="0" sId="1" dxf="1">
      <nc r="AC111" t="inlineStr">
        <is>
          <t>x</t>
        </is>
      </nc>
      <ndxf>
        <font>
          <sz val="8"/>
        </font>
        <numFmt numFmtId="168" formatCode="#,##0.0"/>
        <alignment horizontal="center" vertical="top"/>
        <border outline="0">
          <top style="thin">
            <color indexed="64"/>
          </top>
          <bottom style="medium">
            <color indexed="64"/>
          </bottom>
        </border>
      </ndxf>
    </rcc>
    <rfmt sheetId="1" sqref="AD111" start="0" length="0">
      <dxf>
        <font>
          <sz val="10"/>
          <color auto="1"/>
          <name val="Arial CE"/>
          <charset val="238"/>
          <scheme val="none"/>
        </font>
        <numFmt numFmtId="167" formatCode="#,##0.000"/>
        <alignment horizontal="center" vertical="top"/>
        <border outline="0">
          <left style="medium">
            <color indexed="64"/>
          </left>
          <right style="medium">
            <color indexed="64"/>
          </right>
          <top style="thin">
            <color indexed="64"/>
          </top>
          <bottom style="medium">
            <color indexed="64"/>
          </bottom>
        </border>
      </dxf>
    </rfmt>
    <rfmt sheetId="1" sqref="AE111" start="0" length="0">
      <dxf>
        <font>
          <sz val="10"/>
          <color auto="1"/>
          <name val="Arial CE"/>
          <charset val="238"/>
          <scheme val="none"/>
        </font>
        <numFmt numFmtId="167" formatCode="#,##0.000"/>
        <alignment horizontal="center" vertical="top"/>
        <border outline="0">
          <right style="thin">
            <color indexed="64"/>
          </right>
          <top style="thin">
            <color indexed="64"/>
          </top>
          <bottom style="medium">
            <color indexed="64"/>
          </bottom>
        </border>
      </dxf>
    </rfmt>
    <rcc rId="0" sId="1" dxf="1">
      <nc r="AF111" t="inlineStr">
        <is>
          <t>x</t>
        </is>
      </nc>
      <ndxf>
        <font>
          <sz val="8"/>
        </font>
        <numFmt numFmtId="170" formatCode="#,##0.0000"/>
        <alignment horizontal="center" vertical="top"/>
        <border outline="0">
          <right style="thin">
            <color indexed="64"/>
          </right>
          <top style="thin">
            <color indexed="64"/>
          </top>
          <bottom style="medium">
            <color indexed="64"/>
          </bottom>
        </border>
      </ndxf>
    </rcc>
    <rcc rId="0" sId="1" dxf="1">
      <nc r="AG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H111" t="inlineStr">
        <is>
          <t>x</t>
        </is>
      </nc>
      <ndxf>
        <font>
          <sz val="8"/>
        </font>
        <numFmt numFmtId="166" formatCode="0.0%"/>
        <alignment horizontal="center" vertical="top"/>
        <border outline="0">
          <left style="thin">
            <color indexed="64"/>
          </left>
          <right style="thin">
            <color indexed="64"/>
          </right>
          <top style="thin">
            <color indexed="64"/>
          </top>
          <bottom style="medium">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medium">
            <color indexed="64"/>
          </bottom>
        </border>
      </ndxf>
    </rcc>
    <rcc rId="0" sId="1" dxf="1">
      <nc r="AJ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K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L111" t="inlineStr">
        <is>
          <t>x</t>
        </is>
      </nc>
      <ndxf>
        <font>
          <sz val="8"/>
        </font>
        <numFmt numFmtId="166" formatCode="0.0%"/>
        <alignment horizontal="center" vertical="top"/>
        <border outline="0">
          <left style="thin">
            <color indexed="64"/>
          </left>
          <top style="thin">
            <color indexed="64"/>
          </top>
          <bottom style="medium">
            <color indexed="64"/>
          </bottom>
        </border>
      </ndxf>
    </rcc>
    <rfmt sheetId="1" sqref="AM111" start="0" length="0">
      <dxf>
        <font>
          <sz val="8"/>
        </font>
        <numFmt numFmtId="164" formatCode="0.0"/>
        <alignment horizontal="center" vertical="top"/>
        <border outline="0">
          <left style="medium">
            <color indexed="64"/>
          </left>
          <right style="medium">
            <color indexed="64"/>
          </right>
          <top style="thin">
            <color indexed="64"/>
          </top>
          <bottom style="medium">
            <color indexed="64"/>
          </bottom>
        </border>
      </dxf>
    </rfmt>
    <rcc rId="0" sId="1" dxf="1">
      <nc r="AN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O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P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Q111" t="inlineStr">
        <is>
          <t>x</t>
        </is>
      </nc>
      <ndxf>
        <font>
          <sz val="8"/>
        </font>
        <numFmt numFmtId="164" formatCode="0.0"/>
        <alignment horizontal="center" vertical="top"/>
        <border outline="0">
          <top style="thin">
            <color indexed="64"/>
          </top>
          <bottom style="medium">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medium">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thin">
            <color indexed="64"/>
          </top>
        </border>
      </ndxf>
    </rcc>
    <rfmt sheetId="1" sqref="AT111" start="0" length="0">
      <dxf>
        <numFmt numFmtId="1" formatCode="0"/>
        <border outline="0">
          <left style="thin">
            <color indexed="64"/>
          </left>
          <right style="thin">
            <color indexed="64"/>
          </right>
          <top style="thin">
            <color indexed="64"/>
          </top>
        </border>
      </dxf>
    </rfmt>
    <rcc rId="0" sId="1" s="1" dxf="1">
      <nc r="AU111">
        <f>W111/AT111</f>
      </nc>
      <ndxf>
        <numFmt numFmtId="13" formatCode="0%"/>
        <fill>
          <patternFill patternType="solid">
            <bgColor indexed="41"/>
          </patternFill>
        </fill>
        <border outline="0">
          <left style="thin">
            <color indexed="64"/>
          </left>
          <right style="medium">
            <color indexed="64"/>
          </right>
          <top style="thin">
            <color indexed="64"/>
          </top>
        </border>
      </ndxf>
    </rcc>
    <rfmt sheetId="1" sqref="AV111" start="0" length="0">
      <dxf>
        <numFmt numFmtId="167" formatCode="#,##0.000"/>
        <border outline="0">
          <left style="medium">
            <color indexed="64"/>
          </left>
          <right style="thin">
            <color indexed="64"/>
          </right>
          <top style="thin">
            <color indexed="64"/>
          </top>
        </border>
      </dxf>
    </rfmt>
    <rfmt sheetId="1" sqref="AW111" start="0" length="0">
      <dxf>
        <numFmt numFmtId="167" formatCode="#,##0.000"/>
        <border outline="0">
          <left style="thin">
            <color indexed="64"/>
          </left>
          <right style="thin">
            <color indexed="64"/>
          </right>
          <top style="thin">
            <color indexed="64"/>
          </top>
        </border>
      </dxf>
    </rfmt>
    <rfmt sheetId="1" s="1" sqref="AX111" start="0" length="0">
      <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medium">
            <color indexed="64"/>
          </bottom>
        </border>
      </dxf>
    </rfmt>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thin">
            <color indexed="64"/>
          </top>
          <bottom style="medium">
            <color indexed="64"/>
          </bottom>
        </border>
      </dxf>
    </rfmt>
    <rfmt sheetId="1" sqref="BA111" start="0" length="0">
      <dxf>
        <font>
          <sz val="9"/>
        </font>
        <border outline="0">
          <left style="thin">
            <color indexed="64"/>
          </left>
          <right style="medium">
            <color indexed="64"/>
          </right>
          <top style="thin">
            <color indexed="64"/>
          </top>
          <bottom style="medium">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thin">
            <color indexed="64"/>
          </top>
          <bottom style="medium">
            <color indexed="64"/>
          </bottom>
        </border>
      </dxf>
    </rfmt>
    <rfmt sheetId="1" sqref="BE111" start="0" length="0">
      <dxf>
        <font>
          <b/>
          <sz val="9"/>
        </font>
        <numFmt numFmtId="168" formatCode="#,##0.0"/>
        <fill>
          <patternFill patternType="solid">
            <bgColor indexed="47"/>
          </patternFill>
        </fill>
        <border outline="0">
          <left style="thin">
            <color indexed="64"/>
          </left>
          <right style="thin">
            <color indexed="64"/>
          </right>
          <top style="thin">
            <color indexed="64"/>
          </top>
          <bottom style="medium">
            <color indexed="64"/>
          </bottom>
        </border>
      </dxf>
    </rfmt>
  </rrc>
  <rrc rId="7492" sId="1" ref="A111:XFD111" action="deleteRow">
    <undo index="1" exp="area" ref3D="1" dr="$A$1:$B$1048576" dn="Z_FE72A262_5F60_4734_BA37_E1F53DE32186_.wvu.PrintTitles"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medium">
            <color indexed="64"/>
          </top>
          <bottom style="thin">
            <color indexed="64"/>
          </bottom>
        </border>
      </dxf>
    </rfmt>
    <rfmt sheetId="1" sqref="B111" start="0" length="0">
      <dxf>
        <font>
          <sz val="9"/>
          <color theme="1"/>
          <name val="Times New Roman CE"/>
          <family val="1"/>
        </font>
        <alignment horizontal="left" vertical="top" wrapText="1"/>
        <border outline="0">
          <top style="medium">
            <color indexed="64"/>
          </top>
        </border>
      </dxf>
    </rfmt>
    <rcc rId="0" sId="1" dxf="1">
      <nc r="C111" t="inlineStr">
        <is>
          <t>PED</t>
        </is>
      </nc>
      <ndxf>
        <font>
          <sz val="9"/>
          <name val="Times New Roman CE"/>
          <family val="1"/>
        </font>
        <alignment horizontal="left" vertical="center" wrapText="1"/>
        <border outline="0">
          <left style="thin">
            <color indexed="64"/>
          </left>
          <top style="medium">
            <color indexed="64"/>
          </top>
          <bottom style="thin">
            <color indexed="64"/>
          </bottom>
        </border>
      </ndxf>
    </rcc>
    <rfmt sheetId="1" sqref="D111" start="0" length="0">
      <dxf>
        <numFmt numFmtId="167" formatCode="#,##0.000"/>
        <border outline="0">
          <left style="thin">
            <color indexed="64"/>
          </left>
          <right style="thin">
            <color indexed="64"/>
          </right>
          <top style="medium">
            <color indexed="64"/>
          </top>
          <bottom style="thin">
            <color indexed="64"/>
          </bottom>
        </border>
      </dxf>
    </rfmt>
    <rfmt sheetId="1" sqref="E111" start="0" length="0">
      <dxf>
        <numFmt numFmtId="167" formatCode="#,##0.000"/>
        <border outline="0">
          <right style="medium">
            <color indexed="64"/>
          </right>
          <top style="medium">
            <color indexed="64"/>
          </top>
          <bottom style="thin">
            <color indexed="64"/>
          </bottom>
        </border>
      </dxf>
    </rfmt>
    <rfmt sheetId="1" sqref="F111" start="0" length="0">
      <dxf>
        <numFmt numFmtId="167" formatCode="#,##0.000"/>
        <border outline="0">
          <right style="thin">
            <color indexed="64"/>
          </right>
          <top style="medium">
            <color indexed="64"/>
          </top>
          <bottom style="thin">
            <color indexed="64"/>
          </bottom>
        </border>
      </dxf>
    </rfmt>
    <rfmt sheetId="1" sqref="G111" start="0" length="0">
      <dxf>
        <numFmt numFmtId="167" formatCode="#,##0.000"/>
        <border outline="0">
          <right style="thin">
            <color indexed="64"/>
          </right>
          <top style="medium">
            <color indexed="64"/>
          </top>
          <bottom style="thin">
            <color indexed="64"/>
          </bottom>
        </border>
      </dxf>
    </rfmt>
    <rfmt sheetId="1" sqref="H111" start="0" length="0">
      <dxf>
        <numFmt numFmtId="167" formatCode="#,##0.000"/>
        <border outline="0">
          <right style="thin">
            <color indexed="64"/>
          </right>
          <top style="medium">
            <color indexed="64"/>
          </top>
          <bottom style="thin">
            <color indexed="64"/>
          </bottom>
        </border>
      </dxf>
    </rfmt>
    <rfmt sheetId="1" sqref="I111" start="0" length="0">
      <dxf>
        <numFmt numFmtId="167" formatCode="#,##0.000"/>
        <border outline="0">
          <right style="thin">
            <color indexed="64"/>
          </right>
          <top style="medium">
            <color indexed="64"/>
          </top>
          <bottom style="thin">
            <color indexed="64"/>
          </bottom>
        </border>
      </dxf>
    </rfmt>
    <rfmt sheetId="1" sqref="J111" start="0" length="0">
      <dxf>
        <numFmt numFmtId="167" formatCode="#,##0.000"/>
        <border outline="0">
          <right style="thin">
            <color indexed="64"/>
          </right>
          <top style="medium">
            <color indexed="64"/>
          </top>
          <bottom style="thin">
            <color indexed="64"/>
          </bottom>
        </border>
      </dxf>
    </rfmt>
    <rfmt sheetId="1" sqref="K111" start="0" length="0">
      <dxf>
        <numFmt numFmtId="167" formatCode="#,##0.000"/>
        <border outline="0">
          <right style="thin">
            <color indexed="64"/>
          </right>
          <top style="medium">
            <color indexed="64"/>
          </top>
          <bottom style="thin">
            <color indexed="64"/>
          </bottom>
        </border>
      </dxf>
    </rfmt>
    <rfmt sheetId="1" sqref="L111" start="0" length="0">
      <dxf>
        <numFmt numFmtId="167" formatCode="#,##0.000"/>
        <border outline="0">
          <right style="thin">
            <color indexed="64"/>
          </right>
          <top style="medium">
            <color indexed="64"/>
          </top>
          <bottom style="thin">
            <color indexed="64"/>
          </bottom>
        </border>
      </dxf>
    </rfmt>
    <rfmt sheetId="1" sqref="M111" start="0" length="0">
      <dxf>
        <numFmt numFmtId="167" formatCode="#,##0.000"/>
        <border outline="0">
          <right style="thin">
            <color indexed="64"/>
          </right>
          <top style="medium">
            <color indexed="64"/>
          </top>
          <bottom style="thin">
            <color indexed="64"/>
          </bottom>
        </border>
      </dxf>
    </rfmt>
    <rfmt sheetId="1" sqref="N111" start="0" length="0">
      <dxf>
        <numFmt numFmtId="167" formatCode="#,##0.000"/>
        <border outline="0">
          <right style="thin">
            <color indexed="64"/>
          </right>
          <top style="medium">
            <color indexed="64"/>
          </top>
          <bottom style="thin">
            <color indexed="64"/>
          </bottom>
        </border>
      </dxf>
    </rfmt>
    <rfmt sheetId="1" sqref="O111" start="0" length="0">
      <dxf>
        <numFmt numFmtId="167" formatCode="#,##0.000"/>
        <border outline="0">
          <right style="thin">
            <color indexed="64"/>
          </right>
          <top style="medium">
            <color indexed="64"/>
          </top>
          <bottom style="thin">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top style="medium">
            <color indexed="64"/>
          </top>
          <bottom style="thin">
            <color indexed="64"/>
          </bottom>
        </border>
      </ndxf>
    </rcc>
    <rcc rId="0" sId="1" dxf="1">
      <nc r="Q111">
        <f>P111+P112</f>
      </nc>
      <ndxf>
        <font>
          <sz val="10"/>
          <color auto="1"/>
          <name val="Arial CE"/>
          <charset val="238"/>
          <scheme val="none"/>
        </font>
        <numFmt numFmtId="167" formatCode="#,##0.000"/>
        <fill>
          <patternFill patternType="solid">
            <bgColor rgb="FFCCFFFF"/>
          </patternFill>
        </fill>
        <border outline="0">
          <left style="medium">
            <color indexed="64"/>
          </left>
          <right style="medium">
            <color indexed="64"/>
          </right>
          <top style="medium">
            <color indexed="64"/>
          </top>
          <bottom style="thin">
            <color indexed="64"/>
          </bottom>
        </border>
      </ndxf>
    </rcc>
    <rfmt sheetId="1" sqref="R111" start="0" length="0">
      <dxf>
        <font>
          <sz val="10"/>
          <color auto="1"/>
          <name val="Arial CE"/>
          <charset val="238"/>
          <scheme val="none"/>
        </font>
        <numFmt numFmtId="170" formatCode="#,##0.0000"/>
        <fill>
          <patternFill patternType="solid">
            <bgColor rgb="FFFFFF99"/>
          </patternFill>
        </fill>
        <border outline="0">
          <left style="thin">
            <color indexed="64"/>
          </left>
          <right style="thin">
            <color indexed="64"/>
          </right>
          <top style="thin">
            <color indexed="64"/>
          </top>
        </border>
      </dxf>
    </rfmt>
    <rcc rId="0" sId="1" dxf="1">
      <nc r="S111">
        <f>Q111-R111</f>
      </nc>
      <ndxf>
        <numFmt numFmtId="167" formatCode="#,##0.000"/>
        <fill>
          <patternFill patternType="solid">
            <bgColor rgb="FFCCFFFF"/>
          </patternFill>
        </fill>
        <border outline="0">
          <right style="medium">
            <color indexed="64"/>
          </right>
          <top style="medium">
            <color indexed="64"/>
          </top>
          <bottom style="thin">
            <color indexed="64"/>
          </bottom>
        </border>
      </ndxf>
    </rcc>
    <rcc rId="0" sId="1" dxf="1">
      <nc r="T111">
        <f>P111/(12*D111)*1000</f>
      </nc>
      <ndxf>
        <numFmt numFmtId="1" formatCode="0"/>
        <fill>
          <patternFill patternType="solid">
            <bgColor rgb="FFCCFFFF"/>
          </patternFill>
        </fill>
        <border outline="0">
          <right style="thin">
            <color indexed="64"/>
          </right>
          <top style="medium">
            <color indexed="64"/>
          </top>
          <bottom style="thin">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medium">
            <color indexed="64"/>
          </top>
          <bottom style="thin">
            <color indexed="64"/>
          </bottom>
        </border>
      </ndxf>
    </rcc>
    <rcc rId="0" sId="1" dxf="1" numFmtId="4">
      <nc r="X111">
        <v>0.02</v>
      </nc>
      <ndxf>
        <font>
          <sz val="9"/>
          <color theme="1"/>
        </font>
        <numFmt numFmtId="169" formatCode="0.0000"/>
        <fill>
          <patternFill patternType="solid">
            <bgColor theme="9" tint="0.59999389629810485"/>
          </patternFill>
        </fill>
        <border outline="0">
          <bottom style="thin">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thin">
            <color indexed="64"/>
          </bottom>
        </border>
      </dxf>
    </rfmt>
    <rcc rId="0" sId="1" dxf="1">
      <nc r="Z111">
        <f>T111*1.016</f>
      </nc>
      <ndxf>
        <numFmt numFmtId="1" formatCode="0"/>
        <fill>
          <patternFill patternType="solid">
            <bgColor rgb="FFCCFFFF"/>
          </patternFill>
        </fill>
        <border outline="0">
          <right style="thin">
            <color indexed="64"/>
          </right>
          <top style="thin">
            <color indexed="64"/>
          </top>
          <bottom style="thin">
            <color indexed="64"/>
          </bottom>
        </border>
      </ndxf>
    </rcc>
    <rcc rId="0" sId="1" dxf="1">
      <nc r="AA111">
        <f>T111-W111+X111*(F111+0.8*(G111+L111+M111))</f>
      </nc>
      <ndxf>
        <numFmt numFmtId="1" formatCode="0"/>
        <fill>
          <patternFill patternType="solid">
            <bgColor indexed="41"/>
          </patternFill>
        </fill>
        <border outline="0">
          <left style="thin">
            <color indexed="64"/>
          </left>
          <top style="thin">
            <color indexed="64"/>
          </top>
          <bottom style="thin">
            <color indexed="64"/>
          </bottom>
        </border>
      </ndxf>
    </rcc>
    <rcc rId="0" sId="1" dxf="1">
      <nc r="AB111">
        <f>Z111-AA111</f>
      </nc>
      <ndxf>
        <numFmt numFmtId="1" formatCode="0"/>
        <fill>
          <patternFill patternType="solid">
            <bgColor indexed="41"/>
          </patternFill>
        </fill>
        <border outline="0">
          <left style="thin">
            <color indexed="64"/>
          </left>
          <right style="medium">
            <color indexed="64"/>
          </right>
          <top style="thin">
            <color indexed="64"/>
          </top>
          <bottom style="thin">
            <color indexed="64"/>
          </bottom>
        </border>
      </ndxf>
    </rcc>
    <rcc rId="0" sId="1" dxf="1">
      <nc r="AC111">
        <f>(Y111*Z111+Y112*Z112)*0.012</f>
      </nc>
      <ndxf>
        <font>
          <sz val="10"/>
          <color auto="1"/>
          <name val="Arial CE"/>
          <charset val="238"/>
          <scheme val="none"/>
        </font>
        <numFmt numFmtId="168" formatCode="#,##0.0"/>
        <fill>
          <patternFill patternType="solid">
            <bgColor indexed="41"/>
          </patternFill>
        </fill>
        <border outline="0">
          <top style="thin">
            <color indexed="64"/>
          </top>
          <bottom style="thin">
            <color indexed="64"/>
          </bottom>
        </border>
      </ndxf>
    </rcc>
    <rfmt sheetId="1" sqref="AD111" start="0" length="0">
      <dxf>
        <font>
          <sz val="10"/>
          <color auto="1"/>
          <name val="Arial CE"/>
          <charset val="238"/>
          <scheme val="none"/>
        </font>
        <numFmt numFmtId="167" formatCode="#,##0.000"/>
        <fill>
          <patternFill patternType="solid">
            <bgColor rgb="FFFFFFCC"/>
          </patternFill>
        </fill>
        <alignment horizontal="center" vertical="top"/>
        <border outline="0">
          <left style="medium">
            <color indexed="64"/>
          </left>
          <right style="medium">
            <color indexed="64"/>
          </right>
          <top style="thin">
            <color indexed="64"/>
          </top>
          <bottom style="thin">
            <color indexed="64"/>
          </bottom>
        </border>
      </dxf>
    </rfmt>
    <rfmt sheetId="1" sqref="AE111" start="0" length="0">
      <dxf>
        <font>
          <sz val="10"/>
          <color auto="1"/>
          <name val="Arial CE"/>
          <charset val="238"/>
          <scheme val="none"/>
        </font>
        <numFmt numFmtId="167" formatCode="#,##0.000"/>
        <fill>
          <patternFill patternType="solid">
            <bgColor rgb="FFFFFFCC"/>
          </patternFill>
        </fill>
        <alignment horizontal="center" vertical="top"/>
        <border outline="0">
          <right style="thin">
            <color indexed="64"/>
          </right>
          <top style="thin">
            <color indexed="64"/>
          </top>
          <bottom style="thin">
            <color indexed="64"/>
          </bottom>
        </border>
      </dxf>
    </rfmt>
    <rcc rId="0" sId="1" dxf="1">
      <nc r="AF111">
        <f>AD111+AD112+AE111-AC111</f>
      </nc>
      <ndxf>
        <font>
          <sz val="10"/>
          <color auto="1"/>
          <name val="Arial CE"/>
          <charset val="238"/>
          <scheme val="none"/>
        </font>
        <numFmt numFmtId="170" formatCode="#,##0.0000"/>
        <fill>
          <patternFill patternType="solid">
            <bgColor indexed="41"/>
          </patternFill>
        </fill>
        <border outline="0">
          <right style="thin">
            <color indexed="64"/>
          </right>
          <top style="thin">
            <color indexed="64"/>
          </top>
          <bottom style="thin">
            <color indexed="64"/>
          </bottom>
        </border>
      </ndxf>
    </rcc>
    <rcc rId="0" sId="1" dxf="1">
      <nc r="AG111">
        <f>AF111/(12*(Y111+Y112))*1000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H111">
        <f>AG111/AB111</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thin">
            <color indexed="64"/>
          </bottom>
        </border>
      </ndxf>
    </rcc>
    <rcc rId="0" sId="1" dxf="1">
      <nc r="AJ111">
        <f>AD111+AD112+AE111-(AI111*Z111+AI112*Z112)*0.012</f>
      </nc>
      <ndxf>
        <font>
          <sz val="10"/>
          <color auto="1"/>
          <name val="Arial CE"/>
          <charset val="238"/>
          <scheme val="none"/>
        </font>
        <numFmt numFmtId="164" formatCode="0.0"/>
        <fill>
          <patternFill patternType="solid">
            <bgColor indexed="41"/>
          </patternFill>
        </fill>
        <border outline="0">
          <top style="thin">
            <color indexed="64"/>
          </top>
          <bottom style="thin">
            <color indexed="64"/>
          </bottom>
        </border>
      </ndxf>
    </rcc>
    <rcc rId="0" sId="1" dxf="1">
      <nc r="AK111">
        <f>AJ111/(12*(AI111+AI112))*1000</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dxf="1">
      <nc r="AL111">
        <f>AK111/AB111</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fmt sheetId="1" sqref="AM111" start="0" length="0">
      <dxf>
        <font>
          <sz val="10"/>
          <color auto="1"/>
          <name val="Arial CE"/>
          <charset val="238"/>
          <scheme val="none"/>
        </font>
        <numFmt numFmtId="164" formatCode="0.0"/>
        <border outline="0">
          <left style="medium">
            <color indexed="64"/>
          </left>
          <right style="medium">
            <color indexed="64"/>
          </right>
          <top style="thin">
            <color indexed="64"/>
          </top>
          <bottom style="thin">
            <color indexed="64"/>
          </bottom>
        </border>
      </dxf>
    </rfmt>
    <rcc rId="0" sId="1" dxf="1">
      <nc r="AN111">
        <f>(AM111+AM112)/(12*(AI111+AI112))*1000</f>
      </nc>
      <ndxf>
        <font>
          <sz val="10"/>
          <color auto="1"/>
          <name val="Arial CE"/>
          <charset val="238"/>
          <scheme val="none"/>
        </font>
        <numFmt numFmtId="1" formatCode="0"/>
        <fill>
          <patternFill patternType="solid">
            <bgColor indexed="41"/>
          </patternFill>
        </fill>
        <border outline="0">
          <right style="thin">
            <color indexed="64"/>
          </right>
          <top style="thin">
            <color indexed="64"/>
          </top>
          <bottom style="thin">
            <color indexed="64"/>
          </bottom>
        </border>
      </ndxf>
    </rcc>
    <rcc rId="0" sId="1" dxf="1">
      <nc r="AO111">
        <f>(H111+I111+H112+I112)/(12*(D111+D112))*1000+AK111+AN111</f>
      </nc>
      <ndxf>
        <font>
          <sz val="10"/>
          <color auto="1"/>
          <name val="Arial CE"/>
          <charset val="238"/>
          <scheme val="none"/>
        </font>
        <numFmt numFmtId="1" formatCode="0"/>
        <fill>
          <patternFill patternType="solid">
            <bgColor indexed="41"/>
          </patternFill>
        </fill>
        <border outline="0">
          <left style="thin">
            <color indexed="64"/>
          </left>
          <right style="thin">
            <color indexed="64"/>
          </right>
          <top style="thin">
            <color indexed="64"/>
          </top>
          <bottom style="thin">
            <color indexed="64"/>
          </bottom>
        </border>
      </ndxf>
    </rcc>
    <rcc rId="0" sId="1" s="1" dxf="1">
      <nc r="AP111">
        <f>(AK111+AN111)/((H111+I111+H112+I112)*1000)*(D111+D112)*12</f>
      </nc>
      <ndxf>
        <font>
          <sz val="10"/>
          <color auto="1"/>
          <name val="Arial CE"/>
          <charset val="238"/>
          <scheme val="none"/>
        </font>
        <numFmt numFmtId="166" formatCode="0.0%"/>
        <fill>
          <patternFill patternType="solid">
            <bgColor indexed="41"/>
          </patternFill>
        </fill>
        <border outline="0">
          <left style="thin">
            <color indexed="64"/>
          </left>
          <right style="thin">
            <color indexed="64"/>
          </right>
          <top style="thin">
            <color indexed="64"/>
          </top>
          <bottom style="thin">
            <color indexed="64"/>
          </bottom>
        </border>
      </ndxf>
    </rcc>
    <rcc rId="0" sId="1" s="1" dxf="1">
      <nc r="AQ111">
        <f>AO111/((H111+I111+H112+I112)*1000)*(D111+D112)*12</f>
      </nc>
      <ndxf>
        <font>
          <sz val="10"/>
          <color auto="1"/>
          <name val="Arial CE"/>
          <charset val="238"/>
          <scheme val="none"/>
        </font>
        <numFmt numFmtId="166" formatCode="0.0%"/>
        <fill>
          <patternFill patternType="solid">
            <bgColor indexed="41"/>
          </patternFill>
        </fill>
        <border outline="0">
          <left style="thin">
            <color indexed="64"/>
          </left>
          <top style="thin">
            <color indexed="64"/>
          </top>
          <bottom style="thin">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thin">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medium">
            <color indexed="64"/>
          </top>
          <bottom style="thin">
            <color indexed="64"/>
          </bottom>
        </border>
      </ndxf>
    </rcc>
    <rfmt sheetId="1" sqref="AT111" start="0" length="0">
      <dxf>
        <numFmt numFmtId="1" formatCode="0"/>
        <border outline="0">
          <left style="thin">
            <color indexed="64"/>
          </left>
          <right style="thin">
            <color indexed="64"/>
          </right>
          <top style="medium">
            <color indexed="64"/>
          </top>
          <bottom style="thin">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top style="medium">
            <color indexed="64"/>
          </top>
          <bottom style="thin">
            <color indexed="64"/>
          </bottom>
        </border>
      </ndxf>
    </rcc>
    <rfmt sheetId="1" sqref="AV111" start="0" length="0">
      <dxf>
        <numFmt numFmtId="167" formatCode="#,##0.000"/>
        <border outline="0">
          <left style="medium">
            <color indexed="64"/>
          </left>
          <right style="thin">
            <color indexed="64"/>
          </right>
          <top style="medium">
            <color indexed="64"/>
          </top>
          <bottom style="thin">
            <color indexed="64"/>
          </bottom>
        </border>
      </dxf>
    </rfmt>
    <rfmt sheetId="1" sqref="AW111" start="0" length="0">
      <dxf>
        <numFmt numFmtId="167" formatCode="#,##0.000"/>
        <border outline="0">
          <left style="thin">
            <color indexed="64"/>
          </left>
          <right style="thin">
            <color indexed="64"/>
          </right>
          <top style="medium">
            <color indexed="64"/>
          </top>
          <bottom style="thin">
            <color indexed="64"/>
          </bottom>
        </border>
      </dxf>
    </rfmt>
    <rcc rId="0" sId="1" s="1" dxf="1">
      <nc r="AX111">
        <f>(AR111+AR112+AE111-AV111-AV112)/((AW111+AW112)*12)</f>
      </nc>
      <n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thin">
            <color indexed="64"/>
          </bottom>
        </border>
      </ndxf>
    </rcc>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medium">
            <color indexed="64"/>
          </top>
          <bottom style="thin">
            <color indexed="64"/>
          </bottom>
        </border>
      </dxf>
    </rfmt>
    <rfmt sheetId="1" sqref="BA111" start="0" length="0">
      <dxf>
        <font>
          <sz val="9"/>
        </font>
        <border outline="0">
          <left style="thin">
            <color indexed="64"/>
          </left>
          <right style="medium">
            <color indexed="64"/>
          </right>
          <top style="medium">
            <color indexed="64"/>
          </top>
          <bottom style="thin">
            <color indexed="64"/>
          </bottom>
        </border>
      </dxf>
    </rfmt>
    <rfmt sheetId="1" sqref="BB111" start="0" length="0">
      <dxf>
        <font>
          <sz val="9"/>
        </font>
        <border outline="0">
          <left style="medium">
            <color indexed="64"/>
          </left>
          <right style="medium">
            <color indexed="64"/>
          </right>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medium">
            <color indexed="64"/>
          </top>
          <bottom style="thin">
            <color indexed="64"/>
          </bottom>
        </border>
      </dxf>
    </rfmt>
    <rcc rId="0" sId="1" dxf="1">
      <nc r="BE111">
        <f>IF(AR111+AR112+AE111-AV111-AV112&lt;0,AR111+AR112+AE111-AV111-AV112,0)</f>
      </nc>
      <ndxf>
        <font>
          <b/>
          <sz val="9"/>
        </font>
        <numFmt numFmtId="168" formatCode="#,##0.0"/>
        <fill>
          <patternFill patternType="solid">
            <bgColor indexed="47"/>
          </patternFill>
        </fill>
        <border outline="0">
          <left style="thin">
            <color indexed="64"/>
          </left>
          <right style="thin">
            <color indexed="64"/>
          </right>
          <top style="thin">
            <color indexed="64"/>
          </top>
          <bottom style="thin">
            <color indexed="64"/>
          </bottom>
        </border>
      </ndxf>
    </rcc>
  </rrc>
  <rrc rId="7493" sId="1" ref="A111:XFD111" action="deleteRow">
    <undo index="65535" exp="area" dr="BE$5:BE$111" r="BE115" sId="1"/>
    <undo index="0" exp="area" dr="$C$5:$C$111" r="BE115" sId="1"/>
    <undo index="65535" exp="area" dr="BA$5:BA$111" r="BA115" sId="1"/>
    <undo index="0" exp="area" dr="$C$5:$C$111" r="BA115" sId="1"/>
    <undo index="65535" exp="area" dr="AW$5:AW$111" r="AW115" sId="1"/>
    <undo index="0" exp="area" dr="$C$5:$C$111" r="AW115" sId="1"/>
    <undo index="65535" exp="area" dr="AV$5:AV$111" r="AV115" sId="1"/>
    <undo index="0" exp="area" dr="$C$5:$C$111" r="AV115" sId="1"/>
    <undo index="65535" exp="area" dr="AS$5:AS$111" r="AS115" sId="1"/>
    <undo index="0" exp="area" dr="$C$5:$C$111" r="AS115" sId="1"/>
    <undo index="65535" exp="area" dr="AR$5:AR$111" r="AR115" sId="1"/>
    <undo index="0" exp="area" dr="$C$5:$C$111" r="AR115" sId="1"/>
    <undo index="65535" exp="area" dr="AM$5:AM$111" r="AM115" sId="1"/>
    <undo index="0" exp="area" dr="$C$5:$C$111" r="AM115" sId="1"/>
    <undo index="65535" exp="area" dr="AI$5:AI$111" r="AI115" sId="1"/>
    <undo index="0" exp="area" dr="$C$5:$C$111" r="AI115" sId="1"/>
    <undo index="65535" exp="area" dr="AE$5:AE$111" r="AE115" sId="1"/>
    <undo index="0" exp="area" dr="$C$5:$C$111" r="AE115" sId="1"/>
    <undo index="65535" exp="area" dr="AD$5:AD$111" r="AD115" sId="1"/>
    <undo index="0" exp="area" dr="$C$5:$C$111" r="AD115" sId="1"/>
    <undo index="65535" exp="area" dr="Y$5:Y$111" r="Y115" sId="1"/>
    <undo index="0" exp="area" dr="$C$5:$C$111" r="Y115" sId="1"/>
    <undo index="65535" exp="area" dr="P$5:P$111" r="P115" sId="1"/>
    <undo index="0" exp="area" dr="$C$5:$C$111" r="P115" sId="1"/>
    <undo index="65535" exp="area" dr="O$5:O$111" r="O115" sId="1"/>
    <undo index="0" exp="area" dr="$C$5:$C$111" r="O115" sId="1"/>
    <undo index="65535" exp="area" dr="N$5:N$111" r="N115" sId="1"/>
    <undo index="0" exp="area" dr="$C$5:$C$111" r="N115" sId="1"/>
    <undo index="65535" exp="area" dr="M$5:M$111" r="M115" sId="1"/>
    <undo index="0" exp="area" dr="$C$5:$C$111" r="M115" sId="1"/>
    <undo index="65535" exp="area" dr="L$5:L$111" r="L115" sId="1"/>
    <undo index="0" exp="area" dr="$C$5:$C$111" r="L115" sId="1"/>
    <undo index="65535" exp="area" dr="K$5:K$111" r="K115" sId="1"/>
    <undo index="0" exp="area" dr="$C$5:$C$111" r="K115" sId="1"/>
    <undo index="65535" exp="area" dr="J$5:J$111" r="J115" sId="1"/>
    <undo index="0" exp="area" dr="$C$5:$C$111" r="J115" sId="1"/>
    <undo index="65535" exp="area" dr="I$5:I$111" r="I115" sId="1"/>
    <undo index="0" exp="area" dr="$C$5:$C$111" r="I115" sId="1"/>
    <undo index="65535" exp="area" dr="H$5:H$111" r="H115" sId="1"/>
    <undo index="0" exp="area" dr="$C$5:$C$111" r="H115" sId="1"/>
    <undo index="65535" exp="area" dr="G$5:G$111" r="G115" sId="1"/>
    <undo index="0" exp="area" dr="$C$5:$C$111" r="G115" sId="1"/>
    <undo index="65535" exp="area" dr="F$5:F$111" r="F115" sId="1"/>
    <undo index="0" exp="area" dr="$C$5:$C$111" r="F115" sId="1"/>
    <undo index="65535" exp="area" dr="E$5:E$111" r="E115" sId="1"/>
    <undo index="0" exp="area" dr="$C$5:$C$111" r="E115" sId="1"/>
    <undo index="65535" exp="area" dr="D$5:D$111" r="D115" sId="1"/>
    <undo index="0" exp="area" dr="$C$5:$C$111" r="D115" sId="1"/>
    <undo index="65535" exp="area" dr="BE$5:BE$111" r="BE114" sId="1"/>
    <undo index="0" exp="area" dr="$C$5:$C$111" r="BE114" sId="1"/>
    <undo index="65535" exp="area" dr="BA$5:BA$111" r="BA114" sId="1"/>
    <undo index="0" exp="area" dr="$C$5:$C$111" r="BA114" sId="1"/>
    <undo index="65535" exp="area" dr="AW$5:AW$111" r="AW114" sId="1"/>
    <undo index="0" exp="area" dr="$C$5:$C$111" r="AW114" sId="1"/>
    <undo index="65535" exp="area" dr="AV$5:AV$111" r="AV114" sId="1"/>
    <undo index="0" exp="area" dr="$C$5:$C$111" r="AV114" sId="1"/>
    <undo index="65535" exp="area" dr="AS$5:AS$111" r="AS114" sId="1"/>
    <undo index="0" exp="area" dr="$C$5:$C$111" r="AS114" sId="1"/>
    <undo index="65535" exp="area" dr="AR$5:AR$111" r="AR114" sId="1"/>
    <undo index="0" exp="area" dr="$C$5:$C$111" r="AR114" sId="1"/>
    <undo index="65535" exp="area" dr="AM$5:AM$111" r="AM114" sId="1"/>
    <undo index="0" exp="area" dr="$C$5:$C$111" r="AM114" sId="1"/>
    <undo index="65535" exp="area" dr="AI$5:AI$111" r="AI114" sId="1"/>
    <undo index="0" exp="area" dr="$C$5:$C$111" r="AI114" sId="1"/>
    <undo index="65535" exp="area" dr="AE$5:AE$111" r="AE114" sId="1"/>
    <undo index="0" exp="area" dr="$C$5:$C$111" r="AE114" sId="1"/>
    <undo index="65535" exp="area" dr="AD$5:AD$111" r="AD114" sId="1"/>
    <undo index="0" exp="area" dr="$C$5:$C$111" r="AD114" sId="1"/>
    <undo index="65535" exp="area" dr="Y$5:Y$111" r="Y114" sId="1"/>
    <undo index="0" exp="area" dr="$C$5:$C$111" r="Y114" sId="1"/>
    <undo index="65535" exp="area" dr="P$5:P$111" r="P114" sId="1"/>
    <undo index="0" exp="area" dr="$C$5:$C$111" r="P114" sId="1"/>
    <undo index="65535" exp="area" dr="O$5:O$111" r="O114" sId="1"/>
    <undo index="0" exp="area" dr="$C$5:$C$111" r="O114" sId="1"/>
    <undo index="65535" exp="area" dr="N$5:N$111" r="N114" sId="1"/>
    <undo index="0" exp="area" dr="$C$5:$C$111" r="N114" sId="1"/>
    <undo index="65535" exp="area" dr="M$5:M$111" r="M114" sId="1"/>
    <undo index="0" exp="area" dr="$C$5:$C$111" r="M114" sId="1"/>
    <undo index="65535" exp="area" dr="L$5:L$111" r="L114" sId="1"/>
    <undo index="0" exp="area" dr="$C$5:$C$111" r="L114" sId="1"/>
    <undo index="65535" exp="area" dr="K$5:K$111" r="K114" sId="1"/>
    <undo index="0" exp="area" dr="$C$5:$C$111" r="K114" sId="1"/>
    <undo index="65535" exp="area" dr="J$5:J$111" r="J114" sId="1"/>
    <undo index="0" exp="area" dr="$C$5:$C$111" r="J114" sId="1"/>
    <undo index="65535" exp="area" dr="I$5:I$111" r="I114" sId="1"/>
    <undo index="0" exp="area" dr="$C$5:$C$111" r="I114" sId="1"/>
    <undo index="65535" exp="area" dr="H$5:H$111" r="H114" sId="1"/>
    <undo index="0" exp="area" dr="$C$5:$C$111" r="H114" sId="1"/>
    <undo index="65535" exp="area" dr="G$5:G$111" r="G114" sId="1"/>
    <undo index="0" exp="area" dr="$C$5:$C$111" r="G114" sId="1"/>
    <undo index="65535" exp="area" dr="F$5:F$111" r="F114" sId="1"/>
    <undo index="0" exp="area" dr="$C$5:$C$111" r="F114" sId="1"/>
    <undo index="65535" exp="area" dr="E$5:E$111" r="E114" sId="1"/>
    <undo index="0" exp="area" dr="$C$5:$C$111" r="E114" sId="1"/>
    <undo index="65535" exp="area" dr="D$5:D$111" r="D114" sId="1"/>
    <undo index="0" exp="area" dr="$C$5:$C$111" r="D114" sId="1"/>
    <undo index="65535" exp="area" dr="BE5:BE111" r="BE112" sId="1"/>
    <undo index="65535" exp="area" dr="BD5:BD111" r="BD112" sId="1"/>
    <undo index="65535" exp="area" dr="BA5:BA111" r="BA112" sId="1"/>
    <undo index="65535" exp="area" dr="AW5:AW111" r="AW112" sId="1"/>
    <undo index="65535" exp="area" dr="AV5:AV111" r="AV112" sId="1"/>
    <undo index="65535" exp="area" dr="AS5:AS111" r="AS112" sId="1"/>
    <undo index="65535" exp="area" dr="AR5:AR111" r="AR112" sId="1"/>
    <undo index="65535" exp="area" dr="AM5:AM111" r="AM112" sId="1"/>
    <undo index="65535" exp="area" dr="AI5:AI111" r="AI112" sId="1"/>
    <undo index="65535" exp="area" dr="AE5:AE111" r="AE112" sId="1"/>
    <undo index="65535" exp="area" dr="AD5:AD111" r="AD112" sId="1"/>
    <undo index="65535" exp="area" dr="Y5:Y111" r="Y112" sId="1"/>
    <undo index="65535" exp="area" dr="R5:R111" r="R112" sId="1"/>
    <undo index="65535" exp="area" dr="Q5:Q111" r="Q112" sId="1"/>
    <undo index="65535" exp="area" dr="P5:P111" r="P112" sId="1"/>
    <undo index="65535" exp="area" dr="O5:O111" r="O112" sId="1"/>
    <undo index="65535" exp="area" dr="N5:N111" r="N112" sId="1"/>
    <undo index="65535" exp="area" dr="M5:M111" r="M112" sId="1"/>
    <undo index="65535" exp="area" dr="L5:L111" r="L112" sId="1"/>
    <undo index="65535" exp="area" dr="K5:K111" r="K112" sId="1"/>
    <undo index="65535" exp="area" dr="J5:J111" r="J112" sId="1"/>
    <undo index="65535" exp="area" dr="I5:I111" r="I112" sId="1"/>
    <undo index="65535" exp="area" dr="H5:H111" r="H112" sId="1"/>
    <undo index="65535" exp="area" dr="G5:G111" r="G112" sId="1"/>
    <undo index="65535" exp="area" dr="F5:F111" r="F112" sId="1"/>
    <undo index="65535" exp="area" dr="E5:E111" r="E112" sId="1"/>
    <undo index="65535" exp="area" dr="D5:D111" r="D112" sId="1"/>
    <undo index="1" exp="area" ref3D="1" dr="$A$1:$B$1048576" dn="Z_FE72A262_5F60_4734_BA37_E1F53DE32186_.wvu.PrintTitles" sId="1"/>
    <undo index="65535" exp="area" ref3D="1" dr="$BE$4:$BE$111" dn="Z_FDEC49BF_F78F_4770_B477_B89702F92A26_.wvu.FilterData" sId="1"/>
    <undo index="65535" exp="area" ref3D="1" dr="$BE$4:$BE$111" dn="Z_F6CB4AE8_AADB_41CA_8A6A_6AC2BE57684A_.wvu.FilterData" sId="1"/>
    <undo index="1" exp="area" ref3D="1" dr="$A$1:$B$1048576" dn="Z_E18F526E_3662_4F2A_832F_18B708A7FC98_.wvu.PrintTitles" sId="1"/>
    <undo index="1" exp="area" ref3D="1" dr="$A$1:$B$1048576" dn="Z_E2F615B6_BBCA_4E66_88C3_CC39B7FC8D9C_.wvu.PrintTitles" sId="1"/>
    <undo index="1" exp="area" ref3D="1" dr="$A$1:$B$1048576" dn="Z_D6DB05B1_397F_4DFD_8DE6_12D29C310C44_.wvu.PrintTitles" sId="1"/>
    <undo index="1" exp="area" ref3D="1" dr="$A$1:$B$1048576" dn="Z_CC19F704_C7A3_4D0D_B65E_971BF5D6AF9C_.wvu.PrintTitles" sId="1"/>
    <undo index="65535" exp="area" ref3D="1" dr="$BE$4:$BE$111" dn="Z_C7BD3FE9_EF26_48D9_B130_2129DEDB3449_.wvu.FilterData" sId="1"/>
    <undo index="1" exp="area" ref3D="1" dr="$A$1:$B$1048576" dn="Z_F3D1AC9C_FE0D_438A_88AC_8D3A8FAAA497_.wvu.PrintTitles" sId="1"/>
    <undo index="1" exp="area" ref3D="1" dr="$A$1:$B$1048576" dn="Z_B2D20EA2_AB1E_474D_9FDB_B8A61C912297_.wvu.PrintTitles" sId="1"/>
    <undo index="1" exp="area" ref3D="1" dr="$B$1:$B$1048576" dn="Z_9FDDAA86_AF96_4D9B_BEAF_E6D32D874E90_.wvu.PrintTitles" sId="1"/>
    <undo index="1" exp="area" ref3D="1" dr="$A$1:$B$1048576" dn="Z_972E7F8C_31AC_4DFF_B689_2F9F300E0209_.wvu.PrintTitles" sId="1"/>
    <undo index="1" exp="area" ref3D="1" dr="$A$1:$B$1048576" dn="Z_73A9278F_ACD2_46CC_90F0_5FE6E8646A78_.wvu.PrintTitles" sId="1"/>
    <undo index="65535" exp="area" ref3D="1" dr="$BE$4:$BE$111" dn="Z_74DC2F74_57AD_420D_80DB_A782C71BE03E_.wvu.FilterData" sId="1"/>
    <undo index="1" exp="area" ref3D="1" dr="$A$1:$B$1048576" dn="Z_648EDD87_2654_4B80_BBE4_7C270B7F7285_.wvu.PrintTitles" sId="1"/>
    <undo index="1" exp="area" ref3D="1" dr="$A$1:$B$1048576" dn="Z_5FC9C78E_5B53_4558_848D_02C7639ADF8F_.wvu.PrintTitles" sId="1"/>
    <undo index="1" exp="area" ref3D="1" dr="$B$1:$B$1048576" dn="Z_4F6545A6_568C_4395_A38E_00A03A6331A8_.wvu.PrintTitles" sId="1"/>
    <undo index="1" exp="area" ref3D="1" dr="$A$1:$B$1048576" dn="Z_5BD10AFD_3F28_45D2_863B_A9DD20A80976_.wvu.PrintTitles" sId="1"/>
    <undo index="1" exp="area" ref3D="1" dr="$A$1:$B$1048576" dn="Z_7A694604_DFE4_434C_BF7B_7E97A9C037D7_.wvu.PrintTitles" sId="1"/>
    <undo index="1" exp="area" ref3D="1" dr="$A$1:$B$1048576" dn="Z_3D139D5F_E81C_49AC_B722_61A6B21833C7_.wvu.PrintTitles" sId="1"/>
    <undo index="1" exp="area" ref3D="1" dr="$A$1:$C$1048576" dn="Z_21FB03B5_FEC1_457E_9D5D_AEAF28571CD0_.wvu.PrintTitles" sId="1"/>
    <undo index="65535" exp="area" ref3D="1" dr="$BE$4:$BE$111" dn="Z_49AE26CE_6F35_47EC_8F48_98A259F9E256_.wvu.FilterData" sId="1"/>
    <undo index="65535" exp="area" ref3D="1" dr="$BE$4:$BE$111" dn="Z_0C39F45F_FB79_43F0_8331_5336564F8B52_.wvu.FilterData" sId="1"/>
    <undo index="1" exp="area" ref3D="1" dr="$A$1:$B$1048576" dn="Z_0B96E24D_B6C1_4EBE_A0B1_F83E680D491E_.wvu.PrintTitles" sId="1"/>
    <undo index="1" exp="area" ref3D="1" dr="$A$1:$B$1048576" dn="Názvy_tisku" sId="1"/>
    <undo index="1" exp="area" ref3D="1" dr="$A$1:$B$1048576" dn="Z_04917EA0_AEB4_44DB_A74D_B68FB737E1D8_.wvu.PrintTitles" sId="1"/>
    <rfmt sheetId="1" xfDxf="1" sqref="A111:XFD111" start="0" length="0">
      <dxf>
        <font>
          <sz val="9"/>
        </font>
      </dxf>
    </rfmt>
    <rfmt sheetId="1" sqref="A111" start="0" length="0">
      <dxf>
        <alignment horizontal="center" vertical="center"/>
        <border outline="0">
          <left style="thin">
            <color indexed="64"/>
          </left>
          <right style="thin">
            <color indexed="64"/>
          </right>
          <top style="thin">
            <color indexed="64"/>
          </top>
          <bottom style="medium">
            <color indexed="64"/>
          </bottom>
        </border>
      </dxf>
    </rfmt>
    <rfmt sheetId="1" sqref="B111" start="0" length="0">
      <dxf>
        <font>
          <sz val="9"/>
          <color theme="1"/>
          <name val="Times New Roman CE"/>
          <family val="1"/>
        </font>
        <alignment horizontal="left" vertical="top" wrapText="1"/>
        <border outline="0">
          <bottom style="medium">
            <color indexed="64"/>
          </bottom>
        </border>
      </dxf>
    </rfmt>
    <rcc rId="0" sId="1" dxf="1">
      <nc r="C111" t="inlineStr">
        <is>
          <t>NEPED</t>
        </is>
      </nc>
      <ndxf>
        <font>
          <sz val="9"/>
          <name val="Times New Roman CE"/>
          <family val="1"/>
        </font>
        <alignment horizontal="left" vertical="center" wrapText="1"/>
        <border outline="0">
          <left style="thin">
            <color indexed="64"/>
          </left>
          <top style="thin">
            <color indexed="64"/>
          </top>
          <bottom style="medium">
            <color indexed="64"/>
          </bottom>
        </border>
      </ndxf>
    </rcc>
    <rfmt sheetId="1" sqref="D111" start="0" length="0">
      <dxf>
        <numFmt numFmtId="167" formatCode="#,##0.000"/>
        <border outline="0">
          <left style="thin">
            <color indexed="64"/>
          </left>
          <right style="thin">
            <color indexed="64"/>
          </right>
          <top style="thin">
            <color indexed="64"/>
          </top>
          <bottom style="medium">
            <color indexed="64"/>
          </bottom>
        </border>
      </dxf>
    </rfmt>
    <rfmt sheetId="1" sqref="E111" start="0" length="0">
      <dxf>
        <numFmt numFmtId="167" formatCode="#,##0.000"/>
        <border outline="0">
          <right style="medium">
            <color auto="1"/>
          </right>
          <top style="thin">
            <color auto="1"/>
          </top>
          <bottom style="medium">
            <color auto="1"/>
          </bottom>
        </border>
      </dxf>
    </rfmt>
    <rfmt sheetId="1" sqref="F111" start="0" length="0">
      <dxf>
        <numFmt numFmtId="167" formatCode="#,##0.000"/>
        <border outline="0">
          <right style="thin">
            <color indexed="64"/>
          </right>
          <top style="thin">
            <color indexed="64"/>
          </top>
          <bottom style="medium">
            <color indexed="64"/>
          </bottom>
        </border>
      </dxf>
    </rfmt>
    <rfmt sheetId="1" sqref="G111" start="0" length="0">
      <dxf>
        <numFmt numFmtId="167" formatCode="#,##0.000"/>
        <border outline="0">
          <right style="thin">
            <color indexed="64"/>
          </right>
          <top style="thin">
            <color indexed="64"/>
          </top>
          <bottom style="medium">
            <color indexed="64"/>
          </bottom>
        </border>
      </dxf>
    </rfmt>
    <rfmt sheetId="1" sqref="H111" start="0" length="0">
      <dxf>
        <numFmt numFmtId="167" formatCode="#,##0.000"/>
        <border outline="0">
          <right style="thin">
            <color indexed="64"/>
          </right>
          <top style="thin">
            <color indexed="64"/>
          </top>
          <bottom style="medium">
            <color indexed="64"/>
          </bottom>
        </border>
      </dxf>
    </rfmt>
    <rfmt sheetId="1" sqref="I111" start="0" length="0">
      <dxf>
        <numFmt numFmtId="167" formatCode="#,##0.000"/>
        <border outline="0">
          <right style="thin">
            <color indexed="64"/>
          </right>
          <top style="thin">
            <color indexed="64"/>
          </top>
          <bottom style="medium">
            <color indexed="64"/>
          </bottom>
        </border>
      </dxf>
    </rfmt>
    <rfmt sheetId="1" sqref="J111" start="0" length="0">
      <dxf>
        <numFmt numFmtId="167" formatCode="#,##0.000"/>
        <border outline="0">
          <right style="thin">
            <color indexed="64"/>
          </right>
          <top style="thin">
            <color indexed="64"/>
          </top>
          <bottom style="medium">
            <color indexed="64"/>
          </bottom>
        </border>
      </dxf>
    </rfmt>
    <rfmt sheetId="1" sqref="K111" start="0" length="0">
      <dxf>
        <numFmt numFmtId="167" formatCode="#,##0.000"/>
        <border outline="0">
          <right style="thin">
            <color indexed="64"/>
          </right>
          <top style="thin">
            <color indexed="64"/>
          </top>
          <bottom style="medium">
            <color indexed="64"/>
          </bottom>
        </border>
      </dxf>
    </rfmt>
    <rfmt sheetId="1" sqref="L111" start="0" length="0">
      <dxf>
        <numFmt numFmtId="167" formatCode="#,##0.000"/>
        <border outline="0">
          <right style="thin">
            <color indexed="64"/>
          </right>
          <top style="thin">
            <color indexed="64"/>
          </top>
          <bottom style="medium">
            <color indexed="64"/>
          </bottom>
        </border>
      </dxf>
    </rfmt>
    <rfmt sheetId="1" sqref="M111" start="0" length="0">
      <dxf>
        <numFmt numFmtId="167" formatCode="#,##0.000"/>
        <border outline="0">
          <right style="thin">
            <color indexed="64"/>
          </right>
          <top style="thin">
            <color indexed="64"/>
          </top>
          <bottom style="medium">
            <color indexed="64"/>
          </bottom>
        </border>
      </dxf>
    </rfmt>
    <rfmt sheetId="1" sqref="N111" start="0" length="0">
      <dxf>
        <numFmt numFmtId="167" formatCode="#,##0.000"/>
        <border outline="0">
          <right style="thin">
            <color indexed="64"/>
          </right>
          <top style="thin">
            <color indexed="64"/>
          </top>
          <bottom style="medium">
            <color indexed="64"/>
          </bottom>
        </border>
      </dxf>
    </rfmt>
    <rfmt sheetId="1" sqref="O111" start="0" length="0">
      <dxf>
        <numFmt numFmtId="167" formatCode="#,##0.000"/>
        <border outline="0">
          <right style="thin">
            <color indexed="64"/>
          </right>
          <top style="thin">
            <color indexed="64"/>
          </top>
          <bottom style="medium">
            <color indexed="64"/>
          </bottom>
        </border>
      </dxf>
    </rfmt>
    <rcc rId="0" sId="1" dxf="1">
      <nc r="P111">
        <f>SUM(F111:O111)</f>
      </nc>
      <ndxf>
        <numFmt numFmtId="167" formatCode="#,##0.000"/>
        <fill>
          <patternFill patternType="solid">
            <bgColor indexed="41"/>
          </patternFill>
        </fill>
        <border outline="0">
          <left style="thin">
            <color indexed="64"/>
          </left>
          <right style="medium">
            <color indexed="64"/>
          </right>
          <top style="thin">
            <color indexed="64"/>
          </top>
          <bottom style="medium">
            <color indexed="64"/>
          </bottom>
        </border>
      </ndxf>
    </rcc>
    <rcc rId="0" sId="1" dxf="1">
      <nc r="Q111" t="inlineStr">
        <is>
          <t>x</t>
        </is>
      </nc>
      <ndxf>
        <font>
          <sz val="8"/>
        </font>
        <numFmt numFmtId="1" formatCode="0"/>
        <alignment horizontal="center" vertical="top"/>
        <border outline="0">
          <left style="medium">
            <color indexed="64"/>
          </left>
          <right style="medium">
            <color indexed="64"/>
          </right>
          <top style="thin">
            <color indexed="64"/>
          </top>
          <bottom style="medium">
            <color indexed="64"/>
          </bottom>
        </border>
      </ndxf>
    </rcc>
    <rcc rId="0" sId="1" dxf="1">
      <nc r="R111" t="inlineStr">
        <is>
          <t>x</t>
        </is>
      </nc>
      <ndxf>
        <font>
          <sz val="8"/>
        </font>
        <numFmt numFmtId="1" formatCode="0"/>
        <alignment horizontal="center" vertical="top"/>
        <border outline="0">
          <right style="thin">
            <color indexed="64"/>
          </right>
          <top style="thin">
            <color indexed="64"/>
          </top>
          <bottom style="medium">
            <color indexed="64"/>
          </bottom>
        </border>
      </ndxf>
    </rcc>
    <rcc rId="0" sId="1" dxf="1">
      <nc r="S111" t="inlineStr">
        <is>
          <t>x</t>
        </is>
      </nc>
      <ndxf>
        <font>
          <sz val="8"/>
        </font>
        <numFmt numFmtId="1" formatCode="0"/>
        <alignment horizontal="center" vertical="top"/>
        <border outline="0">
          <left style="thin">
            <color indexed="64"/>
          </left>
          <right style="medium">
            <color indexed="64"/>
          </right>
          <top style="thin">
            <color indexed="64"/>
          </top>
          <bottom style="medium">
            <color indexed="64"/>
          </bottom>
        </border>
      </ndxf>
    </rcc>
    <rcc rId="0" sId="1" dxf="1">
      <nc r="T111">
        <f>P111/(12*D111)*1000</f>
      </nc>
      <ndxf>
        <numFmt numFmtId="1" formatCode="0"/>
        <fill>
          <patternFill patternType="solid">
            <bgColor rgb="FFCCFFFF"/>
          </patternFill>
        </fill>
        <border outline="0">
          <right style="thin">
            <color indexed="64"/>
          </right>
          <top style="thin">
            <color indexed="64"/>
          </top>
          <bottom style="medium">
            <color indexed="64"/>
          </bottom>
        </border>
      </ndxf>
    </rcc>
    <rcc rId="0" sId="1" dxf="1">
      <nc r="U111">
        <f>H111/(12*D111)*1000</f>
      </nc>
      <ndxf>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c r="V111">
        <f>I111/(12*D111)*1000</f>
      </nc>
      <ndxf>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c r="W111">
        <f>U111+V111</f>
      </nc>
      <ndxf>
        <font>
          <sz val="9"/>
          <color theme="1"/>
        </font>
        <numFmt numFmtId="1" formatCode="0"/>
        <fill>
          <patternFill patternType="solid">
            <bgColor rgb="FFCCFFFF"/>
          </patternFill>
        </fill>
        <border outline="0">
          <left style="thin">
            <color indexed="64"/>
          </left>
          <right style="thin">
            <color indexed="64"/>
          </right>
          <top style="thin">
            <color indexed="64"/>
          </top>
          <bottom style="medium">
            <color indexed="64"/>
          </bottom>
        </border>
      </ndxf>
    </rcc>
    <rcc rId="0" sId="1" dxf="1" numFmtId="4">
      <nc r="X111">
        <v>0</v>
      </nc>
      <ndxf>
        <font>
          <sz val="9"/>
          <color theme="1"/>
        </font>
        <numFmt numFmtId="169" formatCode="0.0000"/>
        <fill>
          <patternFill patternType="solid">
            <bgColor theme="9" tint="0.59999389629810485"/>
          </patternFill>
        </fill>
        <border outline="0">
          <top style="thin">
            <color indexed="64"/>
          </top>
          <bottom style="medium">
            <color indexed="64"/>
          </bottom>
        </border>
      </ndxf>
    </rcc>
    <rfmt sheetId="1" sqref="Y111" start="0" length="0">
      <dxf>
        <font>
          <sz val="10"/>
          <color auto="1"/>
          <name val="Arial CE"/>
          <charset val="238"/>
          <scheme val="none"/>
        </font>
        <numFmt numFmtId="165" formatCode="0.000"/>
        <border outline="0">
          <left style="medium">
            <color indexed="64"/>
          </left>
          <right style="medium">
            <color indexed="64"/>
          </right>
          <top style="thin">
            <color indexed="64"/>
          </top>
          <bottom style="medium">
            <color indexed="64"/>
          </bottom>
        </border>
      </dxf>
    </rfmt>
    <rcc rId="0" sId="1" dxf="1">
      <nc r="Z111">
        <f>T111*1</f>
      </nc>
      <ndxf>
        <numFmt numFmtId="1" formatCode="0"/>
        <fill>
          <patternFill patternType="solid">
            <bgColor rgb="FFCCFFFF"/>
          </patternFill>
        </fill>
        <alignment horizontal="center" vertical="top"/>
        <border outline="0">
          <left style="medium">
            <color indexed="64"/>
          </left>
          <top style="thin">
            <color indexed="64"/>
          </top>
          <bottom style="medium">
            <color indexed="64"/>
          </bottom>
        </border>
      </ndxf>
    </rcc>
    <rcc rId="0" sId="1" dxf="1">
      <nc r="AA111">
        <f>T111-W111+X111*(F111+0.8*(G111+L111+M111))</f>
      </nc>
      <ndxf>
        <numFmt numFmtId="1" formatCode="0"/>
        <fill>
          <patternFill patternType="solid">
            <bgColor rgb="FFCCFFFF"/>
          </patternFill>
        </fill>
        <alignment horizontal="center" vertical="top"/>
        <border outline="0">
          <left style="thin">
            <color indexed="64"/>
          </left>
          <top style="thin">
            <color indexed="64"/>
          </top>
          <bottom style="medium">
            <color indexed="64"/>
          </bottom>
        </border>
      </ndxf>
    </rcc>
    <rcc rId="0" sId="1" dxf="1">
      <nc r="AB111">
        <f>Z111-AA111</f>
      </nc>
      <ndxf>
        <numFmt numFmtId="1" formatCode="0"/>
        <fill>
          <patternFill patternType="solid">
            <bgColor rgb="FFCCFFFF"/>
          </patternFill>
        </fill>
        <alignment horizontal="center" vertical="top"/>
        <border outline="0">
          <left style="thin">
            <color indexed="64"/>
          </left>
          <right style="medium">
            <color indexed="64"/>
          </right>
          <top style="thin">
            <color indexed="64"/>
          </top>
          <bottom style="medium">
            <color indexed="64"/>
          </bottom>
        </border>
      </ndxf>
    </rcc>
    <rcc rId="0" sId="1" dxf="1">
      <nc r="AC111" t="inlineStr">
        <is>
          <t>x</t>
        </is>
      </nc>
      <ndxf>
        <font>
          <sz val="8"/>
        </font>
        <numFmt numFmtId="168" formatCode="#,##0.0"/>
        <alignment horizontal="center" vertical="top"/>
        <border outline="0">
          <top style="thin">
            <color indexed="64"/>
          </top>
          <bottom style="medium">
            <color indexed="64"/>
          </bottom>
        </border>
      </ndxf>
    </rcc>
    <rfmt sheetId="1" sqref="AD111" start="0" length="0">
      <dxf>
        <font>
          <sz val="10"/>
          <color auto="1"/>
          <name val="Arial CE"/>
          <charset val="238"/>
          <scheme val="none"/>
        </font>
        <numFmt numFmtId="167" formatCode="#,##0.000"/>
        <alignment horizontal="center" vertical="top"/>
        <border outline="0">
          <left style="medium">
            <color indexed="64"/>
          </left>
          <right style="medium">
            <color indexed="64"/>
          </right>
          <top style="thin">
            <color indexed="64"/>
          </top>
          <bottom style="medium">
            <color indexed="64"/>
          </bottom>
        </border>
      </dxf>
    </rfmt>
    <rfmt sheetId="1" sqref="AE111" start="0" length="0">
      <dxf>
        <font>
          <sz val="10"/>
          <color auto="1"/>
          <name val="Arial CE"/>
          <charset val="238"/>
          <scheme val="none"/>
        </font>
        <numFmt numFmtId="167" formatCode="#,##0.000"/>
        <alignment horizontal="center" vertical="top"/>
        <border outline="0">
          <right style="thin">
            <color indexed="64"/>
          </right>
          <top style="thin">
            <color indexed="64"/>
          </top>
          <bottom style="medium">
            <color indexed="64"/>
          </bottom>
        </border>
      </dxf>
    </rfmt>
    <rcc rId="0" sId="1" dxf="1">
      <nc r="AF111" t="inlineStr">
        <is>
          <t>x</t>
        </is>
      </nc>
      <ndxf>
        <font>
          <sz val="8"/>
        </font>
        <numFmt numFmtId="170" formatCode="#,##0.0000"/>
        <alignment horizontal="center" vertical="top"/>
        <border outline="0">
          <right style="thin">
            <color indexed="64"/>
          </right>
          <top style="thin">
            <color indexed="64"/>
          </top>
          <bottom style="medium">
            <color indexed="64"/>
          </bottom>
        </border>
      </ndxf>
    </rcc>
    <rcc rId="0" sId="1" dxf="1">
      <nc r="AG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H111" t="inlineStr">
        <is>
          <t>x</t>
        </is>
      </nc>
      <ndxf>
        <font>
          <sz val="8"/>
        </font>
        <numFmt numFmtId="166" formatCode="0.0%"/>
        <alignment horizontal="center" vertical="top"/>
        <border outline="0">
          <left style="thin">
            <color indexed="64"/>
          </left>
          <right style="thin">
            <color indexed="64"/>
          </right>
          <top style="thin">
            <color indexed="64"/>
          </top>
          <bottom style="medium">
            <color indexed="64"/>
          </bottom>
        </border>
      </ndxf>
    </rcc>
    <rcc rId="0" sId="1" dxf="1">
      <nc r="AI111">
        <f>Y111</f>
      </nc>
      <ndxf>
        <font>
          <sz val="10"/>
          <color auto="1"/>
          <name val="Arial CE"/>
          <charset val="238"/>
          <scheme val="none"/>
        </font>
        <numFmt numFmtId="2" formatCode="0.00"/>
        <border outline="0">
          <left style="thin">
            <color indexed="64"/>
          </left>
          <right style="thin">
            <color indexed="64"/>
          </right>
          <top style="thin">
            <color indexed="64"/>
          </top>
          <bottom style="medium">
            <color indexed="64"/>
          </bottom>
        </border>
      </ndxf>
    </rcc>
    <rcc rId="0" sId="1" dxf="1">
      <nc r="AJ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K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L111" t="inlineStr">
        <is>
          <t>x</t>
        </is>
      </nc>
      <ndxf>
        <font>
          <sz val="8"/>
        </font>
        <numFmt numFmtId="166" formatCode="0.0%"/>
        <alignment horizontal="center" vertical="top"/>
        <border outline="0">
          <left style="thin">
            <color indexed="64"/>
          </left>
          <top style="thin">
            <color indexed="64"/>
          </top>
          <bottom style="medium">
            <color indexed="64"/>
          </bottom>
        </border>
      </ndxf>
    </rcc>
    <rfmt sheetId="1" sqref="AM111" start="0" length="0">
      <dxf>
        <font>
          <sz val="8"/>
        </font>
        <numFmt numFmtId="164" formatCode="0.0"/>
        <alignment horizontal="center" vertical="top"/>
        <border outline="0">
          <left style="medium">
            <color indexed="64"/>
          </left>
          <right style="medium">
            <color indexed="64"/>
          </right>
          <top style="thin">
            <color indexed="64"/>
          </top>
          <bottom style="medium">
            <color indexed="64"/>
          </bottom>
        </border>
      </dxf>
    </rfmt>
    <rcc rId="0" sId="1" dxf="1">
      <nc r="AN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O111" t="inlineStr">
        <is>
          <t>x</t>
        </is>
      </nc>
      <ndxf>
        <font>
          <sz val="8"/>
        </font>
        <numFmt numFmtId="164" formatCode="0.0"/>
        <alignment horizontal="center" vertical="top"/>
        <border outline="0">
          <right style="thin">
            <color indexed="64"/>
          </right>
          <top style="thin">
            <color indexed="64"/>
          </top>
          <bottom style="medium">
            <color indexed="64"/>
          </bottom>
        </border>
      </ndxf>
    </rcc>
    <rcc rId="0" sId="1" dxf="1">
      <nc r="AP111" t="inlineStr">
        <is>
          <t>x</t>
        </is>
      </nc>
      <ndxf>
        <font>
          <sz val="8"/>
        </font>
        <numFmt numFmtId="1" formatCode="0"/>
        <alignment horizontal="center" vertical="top"/>
        <border outline="0">
          <left style="thin">
            <color indexed="64"/>
          </left>
          <right style="thin">
            <color indexed="64"/>
          </right>
          <top style="thin">
            <color indexed="64"/>
          </top>
          <bottom style="medium">
            <color indexed="64"/>
          </bottom>
        </border>
      </ndxf>
    </rcc>
    <rcc rId="0" sId="1" dxf="1">
      <nc r="AQ111" t="inlineStr">
        <is>
          <t>x</t>
        </is>
      </nc>
      <ndxf>
        <font>
          <sz val="8"/>
        </font>
        <numFmt numFmtId="164" formatCode="0.0"/>
        <alignment horizontal="center" vertical="top"/>
        <border outline="0">
          <top style="thin">
            <color indexed="64"/>
          </top>
          <bottom style="medium">
            <color indexed="64"/>
          </bottom>
        </border>
      </ndxf>
    </rcc>
    <rcc rId="0" sId="1" dxf="1">
      <nc r="AR111">
        <f>AD111+AM111</f>
      </nc>
      <ndxf>
        <font>
          <b/>
          <sz val="9"/>
        </font>
        <numFmt numFmtId="164" formatCode="0.0"/>
        <fill>
          <patternFill patternType="solid">
            <bgColor rgb="FF99FFCC"/>
          </patternFill>
        </fill>
        <alignment horizontal="center" vertical="top"/>
        <border outline="0">
          <left style="medium">
            <color indexed="64"/>
          </left>
          <right style="medium">
            <color indexed="64"/>
          </right>
          <top style="thin">
            <color indexed="64"/>
          </top>
          <bottom style="medium">
            <color indexed="64"/>
          </bottom>
        </border>
      </ndxf>
    </rcc>
    <rcc rId="0" sId="1" dxf="1">
      <nc r="AS111">
        <f>H111+I111</f>
      </nc>
      <ndxf>
        <numFmt numFmtId="164" formatCode="0.0"/>
        <fill>
          <patternFill patternType="solid">
            <bgColor indexed="41"/>
          </patternFill>
        </fill>
        <border outline="0">
          <left style="medium">
            <color indexed="64"/>
          </left>
          <right style="thin">
            <color indexed="64"/>
          </right>
          <top style="thin">
            <color indexed="64"/>
          </top>
          <bottom style="medium">
            <color indexed="64"/>
          </bottom>
        </border>
      </ndxf>
    </rcc>
    <rfmt sheetId="1" sqref="AT111" start="0" length="0">
      <dxf>
        <numFmt numFmtId="1" formatCode="0"/>
        <border outline="0">
          <left style="thin">
            <color indexed="64"/>
          </left>
          <right style="thin">
            <color indexed="64"/>
          </right>
          <top style="thin">
            <color indexed="64"/>
          </top>
          <bottom style="medium">
            <color indexed="64"/>
          </bottom>
        </border>
      </dxf>
    </rfmt>
    <rcc rId="0" sId="1" s="1" dxf="1">
      <nc r="AU111">
        <f>W111/AT111</f>
      </nc>
      <ndxf>
        <numFmt numFmtId="13" formatCode="0%"/>
        <fill>
          <patternFill patternType="solid">
            <bgColor indexed="41"/>
          </patternFill>
        </fill>
        <border outline="0">
          <left style="thin">
            <color indexed="64"/>
          </left>
          <right style="medium">
            <color indexed="64"/>
          </right>
          <top style="thin">
            <color indexed="64"/>
          </top>
          <bottom style="medium">
            <color indexed="64"/>
          </bottom>
        </border>
      </ndxf>
    </rcc>
    <rfmt sheetId="1" sqref="AV111" start="0" length="0">
      <dxf>
        <numFmt numFmtId="167" formatCode="#,##0.000"/>
        <border outline="0">
          <left style="medium">
            <color indexed="64"/>
          </left>
          <right style="thin">
            <color indexed="64"/>
          </right>
          <top style="thin">
            <color indexed="64"/>
          </top>
          <bottom style="medium">
            <color indexed="64"/>
          </bottom>
        </border>
      </dxf>
    </rfmt>
    <rfmt sheetId="1" sqref="AW111" start="0" length="0">
      <dxf>
        <numFmt numFmtId="167" formatCode="#,##0.000"/>
        <border outline="0">
          <left style="thin">
            <color indexed="64"/>
          </left>
          <right style="thin">
            <color indexed="64"/>
          </right>
          <top style="thin">
            <color indexed="64"/>
          </top>
          <bottom style="medium">
            <color indexed="64"/>
          </bottom>
        </border>
      </dxf>
    </rfmt>
    <rfmt sheetId="1" s="1" sqref="AX111" start="0" length="0">
      <dxf>
        <font>
          <sz val="10"/>
          <color auto="1"/>
          <name val="Arial CE"/>
          <charset val="238"/>
          <scheme val="none"/>
        </font>
        <numFmt numFmtId="166" formatCode="0.0%"/>
        <fill>
          <patternFill patternType="solid">
            <bgColor indexed="41"/>
          </patternFill>
        </fill>
        <border outline="0">
          <left style="thin">
            <color indexed="64"/>
          </left>
          <right style="medium">
            <color indexed="64"/>
          </right>
          <top style="thin">
            <color indexed="64"/>
          </top>
          <bottom style="medium">
            <color indexed="64"/>
          </bottom>
        </border>
      </dxf>
    </rfmt>
    <rfmt sheetId="1" sqref="AY111" start="0" length="0">
      <dxf>
        <font>
          <sz val="10"/>
          <color auto="1"/>
          <name val="Arial CE"/>
          <charset val="238"/>
          <scheme val="none"/>
        </font>
      </dxf>
    </rfmt>
    <rfmt sheetId="1" sqref="AZ111" start="0" length="0">
      <dxf>
        <font>
          <sz val="9"/>
        </font>
        <numFmt numFmtId="4" formatCode="#,##0.00"/>
        <border outline="0">
          <left style="medium">
            <color indexed="64"/>
          </left>
          <top style="thin">
            <color indexed="64"/>
          </top>
          <bottom style="medium">
            <color indexed="64"/>
          </bottom>
        </border>
      </dxf>
    </rfmt>
    <rfmt sheetId="1" sqref="BA111" start="0" length="0">
      <dxf>
        <font>
          <sz val="9"/>
        </font>
        <border outline="0">
          <left style="thin">
            <color indexed="64"/>
          </left>
          <right style="medium">
            <color indexed="64"/>
          </right>
          <top style="thin">
            <color indexed="64"/>
          </top>
          <bottom style="medium">
            <color indexed="64"/>
          </bottom>
        </border>
      </dxf>
    </rfmt>
    <rfmt sheetId="1" sqref="BB111" start="0" length="0">
      <dxf>
        <font>
          <sz val="9"/>
        </font>
        <border outline="0">
          <left style="medium">
            <color indexed="64"/>
          </left>
          <right style="medium">
            <color indexed="64"/>
          </right>
          <bottom style="medium">
            <color indexed="64"/>
          </bottom>
        </border>
      </dxf>
    </rfmt>
    <rfmt sheetId="1" sqref="BC111" start="0" length="0">
      <dxf>
        <font>
          <sz val="10"/>
          <color auto="1"/>
          <name val="Arial CE"/>
          <charset val="238"/>
          <scheme val="none"/>
        </font>
      </dxf>
    </rfmt>
    <rfmt sheetId="1" sqref="BD111" start="0" length="0">
      <dxf>
        <font>
          <sz val="10"/>
          <color auto="1"/>
          <name val="Arial CE"/>
          <charset val="238"/>
          <scheme val="none"/>
        </font>
        <numFmt numFmtId="168" formatCode="#,##0.0"/>
        <border outline="0">
          <left style="thin">
            <color indexed="64"/>
          </left>
          <right style="thin">
            <color indexed="64"/>
          </right>
          <top style="thin">
            <color indexed="64"/>
          </top>
          <bottom style="medium">
            <color indexed="64"/>
          </bottom>
        </border>
      </dxf>
    </rfmt>
    <rfmt sheetId="1" sqref="BE111" start="0" length="0">
      <dxf>
        <font>
          <b/>
          <sz val="9"/>
        </font>
        <numFmt numFmtId="168" formatCode="#,##0.0"/>
        <fill>
          <patternFill patternType="solid">
            <bgColor indexed="47"/>
          </patternFill>
        </fill>
        <border outline="0">
          <left style="thin">
            <color indexed="64"/>
          </left>
          <right style="thin">
            <color indexed="64"/>
          </right>
          <top style="thin">
            <color indexed="64"/>
          </top>
          <bottom style="medium">
            <color indexed="64"/>
          </bottom>
        </border>
      </dxf>
    </rfmt>
  </rrc>
  <rfmt sheetId="1" sqref="A110:AX110" start="0" length="0">
    <dxf>
      <border>
        <bottom style="medium">
          <color indexed="64"/>
        </bottom>
      </border>
    </dxf>
  </rfmt>
  <rcc rId="7494" sId="1">
    <oc r="AL5">
      <f>AK5/AB5</f>
    </oc>
    <nc r="AL5">
      <f>AK5/AG6</f>
    </nc>
  </rcc>
  <rcc rId="7495" sId="1">
    <oc r="AL7">
      <f>AK7/AB7</f>
    </oc>
    <nc r="AL7">
      <f>AK7/AG8</f>
    </nc>
  </rcc>
  <rcc rId="7496" sId="1">
    <oc r="AL9">
      <f>AK9/AB9</f>
    </oc>
    <nc r="AL9">
      <f>AK9/AG10</f>
    </nc>
  </rcc>
  <rcc rId="7497" sId="1">
    <oc r="AL11">
      <f>AK11/AB11</f>
    </oc>
    <nc r="AL11">
      <f>AK11/AG12</f>
    </nc>
  </rcc>
  <rcc rId="7498" sId="1">
    <oc r="AL13">
      <f>AK13/AB13</f>
    </oc>
    <nc r="AL13">
      <f>AK13/AG14</f>
    </nc>
  </rcc>
  <rcc rId="7499" sId="1">
    <oc r="AL15">
      <f>AK15/AB15</f>
    </oc>
    <nc r="AL15">
      <f>AK15/AG16</f>
    </nc>
  </rcc>
  <rcc rId="7500" sId="1">
    <oc r="AL17">
      <f>AK17/AB17</f>
    </oc>
    <nc r="AL17">
      <f>AK17/AG18</f>
    </nc>
  </rcc>
  <rcc rId="7501" sId="1">
    <oc r="AL19">
      <f>AK19/AB19</f>
    </oc>
    <nc r="AL19">
      <f>AK19/AG20</f>
    </nc>
  </rcc>
  <rcc rId="7502" sId="1">
    <oc r="AL21">
      <f>AK21/AB21</f>
    </oc>
    <nc r="AL21">
      <f>AK21/AG22</f>
    </nc>
  </rcc>
  <rcc rId="7503" sId="1">
    <oc r="AL23">
      <f>AK23/AB23</f>
    </oc>
    <nc r="AL23">
      <f>AK23/AG24</f>
    </nc>
  </rcc>
  <rcc rId="7504" sId="1">
    <oc r="AL25">
      <f>AK25/AB25</f>
    </oc>
    <nc r="AL25">
      <f>AK25/AG26</f>
    </nc>
  </rcc>
  <rcc rId="7505" sId="1">
    <oc r="AL27">
      <f>AK27/AB27</f>
    </oc>
    <nc r="AL27">
      <f>AK27/AG28</f>
    </nc>
  </rcc>
  <rcc rId="7506" sId="1">
    <oc r="AL29">
      <f>AK29/AB29</f>
    </oc>
    <nc r="AL29">
      <f>AK29/AG30</f>
    </nc>
  </rcc>
  <rcc rId="7507" sId="1">
    <oc r="AL31">
      <f>AK31/AB31</f>
    </oc>
    <nc r="AL31">
      <f>AK31/AG32</f>
    </nc>
  </rcc>
  <rcc rId="7508" sId="1">
    <oc r="AL33">
      <f>AK33/AB33</f>
    </oc>
    <nc r="AL33">
      <f>AK33/AG34</f>
    </nc>
  </rcc>
  <rcc rId="7509" sId="1">
    <oc r="AL35">
      <f>AK35/AB35</f>
    </oc>
    <nc r="AL35">
      <f>AK35/AG36</f>
    </nc>
  </rcc>
  <rcc rId="7510" sId="1">
    <oc r="AL37">
      <f>AK37/AB37</f>
    </oc>
    <nc r="AL37">
      <f>AK37/AG38</f>
    </nc>
  </rcc>
  <rcc rId="7511" sId="1">
    <oc r="AL39">
      <f>AK39/AB39</f>
    </oc>
    <nc r="AL39">
      <f>AK39/AG40</f>
    </nc>
  </rcc>
  <rcc rId="7512" sId="1">
    <oc r="AL41">
      <f>AK41/AB41</f>
    </oc>
    <nc r="AL41">
      <f>AK41/AG42</f>
    </nc>
  </rcc>
  <rcc rId="7513" sId="1">
    <oc r="AL43">
      <f>AK43/AB43</f>
    </oc>
    <nc r="AL43">
      <f>AK43/AG44</f>
    </nc>
  </rcc>
  <rcc rId="7514" sId="1">
    <oc r="AL45">
      <f>AK45/AB45</f>
    </oc>
    <nc r="AL45">
      <f>AK45/AG46</f>
    </nc>
  </rcc>
  <rcc rId="7515" sId="1">
    <oc r="AL47">
      <f>AK47/AB47</f>
    </oc>
    <nc r="AL47">
      <f>AK47/AG48</f>
    </nc>
  </rcc>
  <rcc rId="7516" sId="1">
    <oc r="AL49">
      <f>AK49/AB49</f>
    </oc>
    <nc r="AL49">
      <f>AK49/AG50</f>
    </nc>
  </rcc>
  <rcc rId="7517" sId="1">
    <oc r="AL51">
      <f>AK51/AB51</f>
    </oc>
    <nc r="AL51">
      <f>AK51/AG52</f>
    </nc>
  </rcc>
  <rcc rId="7518" sId="1">
    <oc r="AL53">
      <f>AK53/AB53</f>
    </oc>
    <nc r="AL53">
      <f>AK53/AG54</f>
    </nc>
  </rcc>
  <rcc rId="7519" sId="1">
    <oc r="AL55">
      <f>AK55/AB55</f>
    </oc>
    <nc r="AL55">
      <f>AK55/AG56</f>
    </nc>
  </rcc>
  <rcc rId="7520" sId="1">
    <oc r="AL57">
      <f>AK57/AB57</f>
    </oc>
    <nc r="AL57">
      <f>AK57/AG58</f>
    </nc>
  </rcc>
  <rcc rId="7521" sId="1">
    <oc r="AL59">
      <f>AK59/AB59</f>
    </oc>
    <nc r="AL59">
      <f>AK59/AG60</f>
    </nc>
  </rcc>
  <rcc rId="7522" sId="1">
    <oc r="AL61">
      <f>AK61/AB61</f>
    </oc>
    <nc r="AL61">
      <f>AK61/AG62</f>
    </nc>
  </rcc>
  <rcc rId="7523" sId="1">
    <oc r="AL63">
      <f>AK63/AB63</f>
    </oc>
    <nc r="AL63">
      <f>AK63/AG64</f>
    </nc>
  </rcc>
  <rcc rId="7524" sId="1">
    <oc r="AL65">
      <f>AK65/AB65</f>
    </oc>
    <nc r="AL65">
      <f>AK65/AG66</f>
    </nc>
  </rcc>
  <rcc rId="7525" sId="1">
    <oc r="AL67">
      <f>AK67/AB67</f>
    </oc>
    <nc r="AL67">
      <f>AK67/AG68</f>
    </nc>
  </rcc>
  <rcc rId="7526" sId="1">
    <oc r="AL69">
      <f>AK69/AB69</f>
    </oc>
    <nc r="AL69">
      <f>AK69/AG70</f>
    </nc>
  </rcc>
  <rcc rId="7527" sId="1">
    <oc r="AL71">
      <f>AK71/AB71</f>
    </oc>
    <nc r="AL71">
      <f>AK71/AG72</f>
    </nc>
  </rcc>
  <rcc rId="7528" sId="1">
    <oc r="AL73">
      <f>AK73/AB73</f>
    </oc>
    <nc r="AL73">
      <f>AK73/AG74</f>
    </nc>
  </rcc>
  <rcc rId="7529" sId="1">
    <oc r="AL75">
      <f>AK75/AB75</f>
    </oc>
    <nc r="AL75">
      <f>AK75/AG76</f>
    </nc>
  </rcc>
  <rcc rId="7530" sId="1">
    <oc r="AL77">
      <f>AK77/AB77</f>
    </oc>
    <nc r="AL77">
      <f>AK77/AG78</f>
    </nc>
  </rcc>
  <rcc rId="7531" sId="1">
    <oc r="AL79">
      <f>AK79/AB79</f>
    </oc>
    <nc r="AL79">
      <f>AK79/AG80</f>
    </nc>
  </rcc>
  <rcc rId="7532" sId="1">
    <oc r="AL81">
      <f>AK81/AB81</f>
    </oc>
    <nc r="AL81">
      <f>AK81/AG82</f>
    </nc>
  </rcc>
  <rcc rId="7533" sId="1">
    <oc r="AL83">
      <f>AK83/AB83</f>
    </oc>
    <nc r="AL83">
      <f>AK83/AG84</f>
    </nc>
  </rcc>
  <rcc rId="7534" sId="1">
    <oc r="AL85">
      <f>AK85/AB85</f>
    </oc>
    <nc r="AL85">
      <f>AK85/AG86</f>
    </nc>
  </rcc>
  <rcc rId="7535" sId="1">
    <oc r="AL87">
      <f>AK87/AB87</f>
    </oc>
    <nc r="AL87">
      <f>AK87/AG88</f>
    </nc>
  </rcc>
  <rcc rId="7536" sId="1">
    <oc r="AL89">
      <f>AK89/AB89</f>
    </oc>
    <nc r="AL89">
      <f>AK89/AG90</f>
    </nc>
  </rcc>
  <rcc rId="7537" sId="1">
    <oc r="AL91">
      <f>AK91/AB91</f>
    </oc>
    <nc r="AL91">
      <f>AK91/AG92</f>
    </nc>
  </rcc>
  <rcc rId="7538" sId="1">
    <oc r="AL93">
      <f>AK93/AB93</f>
    </oc>
    <nc r="AL93">
      <f>AK93/AG94</f>
    </nc>
  </rcc>
  <rcc rId="7539" sId="1">
    <oc r="AL95">
      <f>AK95/AB95</f>
    </oc>
    <nc r="AL95">
      <f>AK95/AG96</f>
    </nc>
  </rcc>
  <rcc rId="7540" sId="1">
    <oc r="AL97">
      <f>AK97/AB97</f>
    </oc>
    <nc r="AL97">
      <f>AK97/AG98</f>
    </nc>
  </rcc>
  <rcc rId="7541" sId="1">
    <oc r="AL99">
      <f>AK99/AB99</f>
    </oc>
    <nc r="AL99">
      <f>AK99/AG100</f>
    </nc>
  </rcc>
  <rcc rId="7542" sId="1">
    <oc r="AL101">
      <f>AK101/AB101</f>
    </oc>
    <nc r="AL101">
      <f>AK101/AG102</f>
    </nc>
  </rcc>
  <rcc rId="7543" sId="1">
    <oc r="AL103">
      <f>AK103/AB103</f>
    </oc>
    <nc r="AL103">
      <f>AK103/AG104</f>
    </nc>
  </rcc>
  <rcc rId="7544" sId="1">
    <oc r="AL105">
      <f>AK105/AB105</f>
    </oc>
    <nc r="AL105">
      <f>AK105/AG106</f>
    </nc>
  </rcc>
  <rcc rId="7545" sId="1">
    <oc r="AL107">
      <f>AK107/AB107</f>
    </oc>
    <nc r="AL107">
      <f>AK107/AG108</f>
    </nc>
  </rcc>
  <rcc rId="7546" sId="1">
    <oc r="AL109">
      <f>AK109/AB109</f>
    </oc>
    <nc r="AL109">
      <f>AK109/AG110</f>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47" sId="1">
    <oc r="AC2" t="inlineStr">
      <is>
        <t>kalkulace a vybilancování meziročního dopadu rozpisu rozpočtu pro rok 2021</t>
      </is>
    </oc>
    <nc r="AC2" t="inlineStr">
      <is>
        <t>kalkulace a vybilancování meziročního dopadu rozpisu rozpočtu pro rok 2022</t>
      </is>
    </nc>
  </rcc>
  <rcv guid="{648EDD87-2654-4B80-BBE4-7C270B7F7285}" action="delete"/>
  <rdn rId="0" localSheetId="1" customView="1" name="Z_648EDD87_2654_4B80_BBE4_7C270B7F7285_.wvu.PrintTitles" hidden="1" oldHidden="1">
    <formula>'rekapitulace pro r. 2022'!$A:$B,'rekapitulace pro r. 2022'!$1:$4</formula>
    <oldFormula>'rekapitulace pro r. 2022'!$A:$B,'rekapitulace pro r. 2022'!$1:$4</oldFormula>
  </rdn>
  <rdn rId="0" localSheetId="1" customView="1" name="Z_648EDD87_2654_4B80_BBE4_7C270B7F7285_.wvu.FilterData" hidden="1" oldHidden="1">
    <formula>'rekapitulace pro r. 2022'!$C$4:$AY$117</formula>
    <oldFormula>'rekapitulace pro r. 2022'!$C$4:$AY$117</oldFormula>
  </rdn>
  <rcv guid="{648EDD87-2654-4B80-BBE4-7C270B7F7285}"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50" sId="1">
    <oc r="AA3" t="inlineStr">
      <is>
        <t>kalk. 
nárok. sl. 22</t>
      </is>
    </oc>
    <nc r="AA3" t="inlineStr">
      <is>
        <t>kalkulovaná 
nárok. složka 22</t>
      </is>
    </nc>
  </rcc>
  <rcc rId="7551" sId="1">
    <oc r="AB3" t="inlineStr">
      <is>
        <t>úroveň nenár. r.
2022 cel.</t>
      </is>
    </oc>
    <nc r="AB3" t="inlineStr">
      <is>
        <t>úroveň nenár. sl. r.
2022</t>
      </is>
    </nc>
  </rcc>
  <rcc rId="7552" sId="1">
    <oc r="AN3" t="inlineStr">
      <is>
        <t>úprava nen. sl.
krok C</t>
      </is>
    </oc>
    <nc r="AN3" t="inlineStr">
      <is>
        <t>úprava nen. složek
krok C</t>
      </is>
    </nc>
  </rcc>
  <rcc rId="7553" sId="1">
    <oc r="AP3" t="inlineStr">
      <is>
        <t>zm. nenár. sl. 21 %</t>
      </is>
    </oc>
    <nc r="AP3" t="inlineStr">
      <is>
        <t>zm. nenár. sl. 21 %
krok C</t>
      </is>
    </nc>
  </rcc>
  <rfmt sheetId="1" sqref="AQ3">
    <dxf>
      <alignment vertical="center"/>
    </dxf>
  </rfmt>
  <rcc rId="7554" sId="1">
    <oc r="AQ3" t="inlineStr">
      <is>
        <t>nenár. sl. 22/21</t>
      </is>
    </oc>
    <nc r="AQ3" t="inlineStr">
      <is>
        <t>podíl nenár. sl. 22/21</t>
      </is>
    </nc>
  </rcc>
  <rfmt sheetId="1" sqref="AT2:AU2">
    <dxf>
      <fill>
        <patternFill>
          <bgColor rgb="FFFFC000"/>
        </patternFill>
      </fill>
    </dxf>
  </rfmt>
  <rfmt sheetId="1" sqref="AT1" start="0" length="0">
    <dxf>
      <numFmt numFmtId="0" formatCode="General"/>
      <fill>
        <patternFill patternType="none">
          <bgColor indexed="65"/>
        </patternFill>
      </fill>
    </dxf>
  </rfmt>
  <rrc rId="7555" sId="1" ref="AZ1:AZ1048576" action="deleteCol">
    <undo index="65535" exp="area" ref3D="1" dr="$A$2:$XFD$4" dn="Z_F3D1AC9C_FE0D_438A_88AC_8D3A8FAAA497_.wvu.PrintTitles" sId="1"/>
    <undo index="65535" exp="area" ref3D="1" dr="$A$1:$XFD$4" dn="Z_E18F526E_3662_4F2A_832F_18B708A7FC98_.wvu.PrintTitles" sId="1"/>
    <undo index="65535" exp="area" ref3D="1" dr="$A$1:$XFD$4" dn="Z_E2F615B6_BBCA_4E66_88C3_CC39B7FC8D9C_.wvu.PrintTitles" sId="1"/>
    <undo index="65535" exp="area" ref3D="1" dr="$A$1:$XFD$4" dn="Z_D6DB05B1_397F_4DFD_8DE6_12D29C310C44_.wvu.PrintTitles" sId="1"/>
    <undo index="65535" exp="area" ref3D="1" dr="$A$1:$XFD$4" dn="Z_CC19F704_C7A3_4D0D_B65E_971BF5D6AF9C_.wvu.PrintTitles" sId="1"/>
    <undo index="65535" exp="area" ref3D="1" dr="$A$1:$XFD$4" dn="Z_0B96E24D_B6C1_4EBE_A0B1_F83E680D491E_.wvu.PrintTitles" sId="1"/>
    <undo index="65535" exp="area" ref3D="1" dr="$A$1:$XFD$4" dn="Z_04917EA0_AEB4_44DB_A74D_B68FB737E1D8_.wvu.PrintTitles" sId="1"/>
    <undo index="65535" exp="area" ref3D="1" dr="$A$1:$XFD$4" dn="Názvy_tisku" sId="1"/>
    <undo index="65535" exp="area" ref3D="1" dr="$A$1:$XFD$4" dn="Z_FE72A262_5F60_4734_BA37_E1F53DE32186_.wvu.PrintTitles" sId="1"/>
    <undo index="65535" exp="area" ref3D="1" dr="$A$2:$XFD$4" dn="Z_B2D20EA2_AB1E_474D_9FDB_B8A61C912297_.wvu.PrintTitles" sId="1"/>
    <undo index="65535" exp="area" ref3D="1" dr="$A$2:$XFD$4" dn="Z_9FDDAA86_AF96_4D9B_BEAF_E6D32D874E90_.wvu.PrintTitles" sId="1"/>
    <undo index="65535" exp="area" ref3D="1" dr="$A$1:$XFD$4" dn="Z_972E7F8C_31AC_4DFF_B689_2F9F300E0209_.wvu.PrintTitles" sId="1"/>
    <undo index="65535" exp="area" ref3D="1" dr="$A$1:$XFD$4" dn="Z_7A694604_DFE4_434C_BF7B_7E97A9C037D7_.wvu.PrintTitles" sId="1"/>
    <undo index="65535" exp="area" ref3D="1" dr="$A$2:$XFD$4" dn="Z_73A9278F_ACD2_46CC_90F0_5FE6E8646A78_.wvu.PrintTitles" sId="1"/>
    <undo index="65535" exp="area" ref3D="1" dr="$A$1:$XFD$4" dn="Z_5FC9C78E_5B53_4558_848D_02C7639ADF8F_.wvu.PrintTitles" sId="1"/>
    <undo index="65535" exp="area" ref3D="1" dr="$A$1:$XFD$4" dn="Z_5BD10AFD_3F28_45D2_863B_A9DD20A80976_.wvu.PrintTitles" sId="1"/>
    <undo index="65535" exp="area" ref3D="1" dr="$A$1:$XFD$4" dn="Z_648EDD87_2654_4B80_BBE4_7C270B7F7285_.wvu.PrintTitles" sId="1"/>
    <undo index="65535" exp="area" ref3D="1" dr="$A$2:$XFD$4" dn="Z_4F6545A6_568C_4395_A38E_00A03A6331A8_.wvu.PrintTitles" sId="1"/>
    <undo index="65535" exp="area" ref3D="1" dr="$A$3:$XFD$3" dn="Z_3D139D5F_E81C_49AC_B722_61A6B21833C7_.wvu.PrintTitles" sId="1"/>
    <undo index="65535" exp="area" ref3D="1" dr="$A$1:$XFD$4" dn="Z_21FB03B5_FEC1_457E_9D5D_AEAF28571CD0_.wvu.PrintTitles" sId="1"/>
    <rfmt sheetId="1" xfDxf="1" sqref="AZ1:AZ1048576" start="0" length="0">
      <dxf/>
    </rfmt>
    <rcc rId="0" sId="1" dxf="1">
      <nc r="AZ1" t="inlineStr">
        <is>
          <t>dodatečné šetření</t>
        </is>
      </nc>
      <ndxf>
        <numFmt numFmtId="4" formatCode="#,##0.00"/>
        <fill>
          <patternFill patternType="solid">
            <bgColor rgb="FFFFFF00"/>
          </patternFill>
        </fill>
      </ndxf>
    </rcc>
    <rcc rId="0" sId="1" dxf="1">
      <nc r="AZ2" t="inlineStr">
        <is>
          <t>2/2022</t>
        </is>
      </nc>
      <ndxf>
        <numFmt numFmtId="30" formatCode="@"/>
        <fill>
          <patternFill patternType="solid">
            <bgColor rgb="FFFFFF00"/>
          </patternFill>
        </fill>
        <alignment horizontal="center" vertical="top"/>
      </ndxf>
    </rcc>
    <rcc rId="0" sId="1" dxf="1">
      <nc r="AZ3" t="inlineStr">
        <is>
          <t>rozpočet org.</t>
        </is>
      </nc>
      <ndxf>
        <font>
          <sz val="9"/>
          <color auto="1"/>
          <name val="Times New Roman CE"/>
          <family val="1"/>
          <charset val="238"/>
          <scheme val="none"/>
        </font>
        <numFmt numFmtId="4" formatCode="#,##0.00"/>
        <alignment horizontal="center" vertical="top" wrapText="1"/>
        <border outline="0">
          <left style="medium">
            <color indexed="64"/>
          </left>
          <top style="medium">
            <color indexed="64"/>
          </top>
        </border>
      </ndxf>
    </rcc>
    <rfmt sheetId="1" sqref="AZ4" start="0" length="0">
      <dxf>
        <font>
          <sz val="10"/>
          <color auto="1"/>
          <name val="Times New Roman CE"/>
          <family val="1"/>
          <charset val="238"/>
          <scheme val="none"/>
        </font>
        <numFmt numFmtId="4" formatCode="#,##0.00"/>
        <border outline="0">
          <left style="medium">
            <color indexed="64"/>
          </left>
          <bottom style="medium">
            <color indexed="64"/>
          </bottom>
        </border>
      </dxf>
    </rfmt>
    <rfmt sheetId="1" sqref="AZ5" start="0" length="0">
      <dxf>
        <numFmt numFmtId="4" formatCode="#,##0.00"/>
        <border outline="0">
          <left style="medium">
            <color indexed="64"/>
          </left>
          <bottom style="thin">
            <color indexed="64"/>
          </bottom>
        </border>
      </dxf>
    </rfmt>
    <rfmt sheetId="1" sqref="AZ6" start="0" length="0">
      <dxf>
        <numFmt numFmtId="4" formatCode="#,##0.00"/>
        <border outline="0">
          <left style="medium">
            <color indexed="64"/>
          </left>
          <top style="thin">
            <color indexed="64"/>
          </top>
          <bottom style="medium">
            <color indexed="64"/>
          </bottom>
        </border>
      </dxf>
    </rfmt>
    <rfmt sheetId="1" sqref="AZ7" start="0" length="0">
      <dxf>
        <numFmt numFmtId="4" formatCode="#,##0.00"/>
        <border outline="0">
          <left style="medium">
            <color indexed="64"/>
          </left>
          <bottom style="thin">
            <color indexed="64"/>
          </bottom>
        </border>
      </dxf>
    </rfmt>
    <rfmt sheetId="1" sqref="AZ8" start="0" length="0">
      <dxf>
        <numFmt numFmtId="4" formatCode="#,##0.00"/>
        <border outline="0">
          <left style="medium">
            <color indexed="64"/>
          </left>
          <top style="thin">
            <color indexed="64"/>
          </top>
          <bottom style="medium">
            <color indexed="64"/>
          </bottom>
        </border>
      </dxf>
    </rfmt>
    <rfmt sheetId="1" sqref="AZ9" start="0" length="0">
      <dxf>
        <numFmt numFmtId="4" formatCode="#,##0.00"/>
        <border outline="0">
          <left style="medium">
            <color indexed="64"/>
          </left>
          <bottom style="thin">
            <color indexed="64"/>
          </bottom>
        </border>
      </dxf>
    </rfmt>
    <rfmt sheetId="1" sqref="AZ10" start="0" length="0">
      <dxf>
        <numFmt numFmtId="4" formatCode="#,##0.00"/>
        <border outline="0">
          <left style="medium">
            <color indexed="64"/>
          </left>
          <top style="thin">
            <color indexed="64"/>
          </top>
          <bottom style="medium">
            <color indexed="64"/>
          </bottom>
        </border>
      </dxf>
    </rfmt>
    <rfmt sheetId="1" sqref="AZ11" start="0" length="0">
      <dxf>
        <numFmt numFmtId="4" formatCode="#,##0.00"/>
        <border outline="0">
          <left style="medium">
            <color indexed="64"/>
          </left>
          <bottom style="thin">
            <color indexed="64"/>
          </bottom>
        </border>
      </dxf>
    </rfmt>
    <rfmt sheetId="1" sqref="AZ12" start="0" length="0">
      <dxf>
        <numFmt numFmtId="4" formatCode="#,##0.00"/>
        <border outline="0">
          <left style="medium">
            <color indexed="64"/>
          </left>
          <top style="thin">
            <color indexed="64"/>
          </top>
          <bottom style="medium">
            <color indexed="64"/>
          </bottom>
        </border>
      </dxf>
    </rfmt>
    <rfmt sheetId="1" sqref="AZ13" start="0" length="0">
      <dxf>
        <numFmt numFmtId="4" formatCode="#,##0.00"/>
        <border outline="0">
          <left style="medium">
            <color indexed="64"/>
          </left>
          <bottom style="thin">
            <color indexed="64"/>
          </bottom>
        </border>
      </dxf>
    </rfmt>
    <rfmt sheetId="1" sqref="AZ14" start="0" length="0">
      <dxf>
        <numFmt numFmtId="4" formatCode="#,##0.00"/>
        <border outline="0">
          <left style="medium">
            <color indexed="64"/>
          </left>
          <top style="thin">
            <color indexed="64"/>
          </top>
          <bottom style="medium">
            <color indexed="64"/>
          </bottom>
        </border>
      </dxf>
    </rfmt>
    <rfmt sheetId="1" sqref="AZ15" start="0" length="0">
      <dxf>
        <numFmt numFmtId="4" formatCode="#,##0.00"/>
        <border outline="0">
          <left style="medium">
            <color indexed="64"/>
          </left>
          <bottom style="thin">
            <color indexed="64"/>
          </bottom>
        </border>
      </dxf>
    </rfmt>
    <rfmt sheetId="1" sqref="AZ16" start="0" length="0">
      <dxf>
        <numFmt numFmtId="4" formatCode="#,##0.00"/>
        <border outline="0">
          <left style="medium">
            <color indexed="64"/>
          </left>
          <top style="thin">
            <color indexed="64"/>
          </top>
          <bottom style="medium">
            <color indexed="64"/>
          </bottom>
        </border>
      </dxf>
    </rfmt>
    <rfmt sheetId="1" sqref="AZ17" start="0" length="0">
      <dxf>
        <numFmt numFmtId="4" formatCode="#,##0.00"/>
        <border outline="0">
          <left style="medium">
            <color indexed="64"/>
          </left>
          <bottom style="thin">
            <color indexed="64"/>
          </bottom>
        </border>
      </dxf>
    </rfmt>
    <rfmt sheetId="1" sqref="AZ18" start="0" length="0">
      <dxf>
        <numFmt numFmtId="4" formatCode="#,##0.00"/>
        <border outline="0">
          <left style="medium">
            <color indexed="64"/>
          </left>
          <top style="thin">
            <color indexed="64"/>
          </top>
          <bottom style="medium">
            <color indexed="64"/>
          </bottom>
        </border>
      </dxf>
    </rfmt>
    <rfmt sheetId="1" sqref="AZ19" start="0" length="0">
      <dxf>
        <numFmt numFmtId="4" formatCode="#,##0.00"/>
        <border outline="0">
          <left style="medium">
            <color indexed="64"/>
          </left>
          <bottom style="thin">
            <color indexed="64"/>
          </bottom>
        </border>
      </dxf>
    </rfmt>
    <rfmt sheetId="1" sqref="AZ20" start="0" length="0">
      <dxf>
        <numFmt numFmtId="4" formatCode="#,##0.00"/>
        <border outline="0">
          <left style="medium">
            <color indexed="64"/>
          </left>
          <top style="thin">
            <color indexed="64"/>
          </top>
          <bottom style="medium">
            <color indexed="64"/>
          </bottom>
        </border>
      </dxf>
    </rfmt>
    <rfmt sheetId="1" sqref="AZ21" start="0" length="0">
      <dxf>
        <numFmt numFmtId="4" formatCode="#,##0.00"/>
        <border outline="0">
          <left style="medium">
            <color indexed="64"/>
          </left>
          <bottom style="thin">
            <color indexed="64"/>
          </bottom>
        </border>
      </dxf>
    </rfmt>
    <rfmt sheetId="1" sqref="AZ22" start="0" length="0">
      <dxf>
        <numFmt numFmtId="4" formatCode="#,##0.00"/>
        <border outline="0">
          <left style="medium">
            <color indexed="64"/>
          </left>
          <top style="thin">
            <color indexed="64"/>
          </top>
          <bottom style="medium">
            <color indexed="64"/>
          </bottom>
        </border>
      </dxf>
    </rfmt>
    <rfmt sheetId="1" sqref="AZ23" start="0" length="0">
      <dxf>
        <numFmt numFmtId="4" formatCode="#,##0.00"/>
        <border outline="0">
          <left style="medium">
            <color indexed="64"/>
          </left>
          <bottom style="thin">
            <color indexed="64"/>
          </bottom>
        </border>
      </dxf>
    </rfmt>
    <rfmt sheetId="1" sqref="AZ24" start="0" length="0">
      <dxf>
        <numFmt numFmtId="4" formatCode="#,##0.00"/>
        <border outline="0">
          <left style="medium">
            <color indexed="64"/>
          </left>
          <top style="thin">
            <color indexed="64"/>
          </top>
          <bottom style="medium">
            <color indexed="64"/>
          </bottom>
        </border>
      </dxf>
    </rfmt>
    <rfmt sheetId="1" sqref="AZ25" start="0" length="0">
      <dxf>
        <numFmt numFmtId="4" formatCode="#,##0.00"/>
        <border outline="0">
          <left style="medium">
            <color indexed="64"/>
          </left>
          <bottom style="thin">
            <color indexed="64"/>
          </bottom>
        </border>
      </dxf>
    </rfmt>
    <rfmt sheetId="1" sqref="AZ26" start="0" length="0">
      <dxf>
        <numFmt numFmtId="4" formatCode="#,##0.00"/>
        <border outline="0">
          <left style="medium">
            <color indexed="64"/>
          </left>
          <top style="thin">
            <color indexed="64"/>
          </top>
          <bottom style="medium">
            <color indexed="64"/>
          </bottom>
        </border>
      </dxf>
    </rfmt>
    <rfmt sheetId="1" sqref="AZ27" start="0" length="0">
      <dxf>
        <numFmt numFmtId="4" formatCode="#,##0.00"/>
        <border outline="0">
          <left style="medium">
            <color indexed="64"/>
          </left>
          <bottom style="thin">
            <color indexed="64"/>
          </bottom>
        </border>
      </dxf>
    </rfmt>
    <rfmt sheetId="1" sqref="AZ28" start="0" length="0">
      <dxf>
        <numFmt numFmtId="4" formatCode="#,##0.00"/>
        <border outline="0">
          <left style="medium">
            <color indexed="64"/>
          </left>
          <top style="thin">
            <color indexed="64"/>
          </top>
          <bottom style="medium">
            <color indexed="64"/>
          </bottom>
        </border>
      </dxf>
    </rfmt>
    <rfmt sheetId="1" sqref="AZ29" start="0" length="0">
      <dxf>
        <numFmt numFmtId="4" formatCode="#,##0.00"/>
        <border outline="0">
          <left style="medium">
            <color indexed="64"/>
          </left>
          <bottom style="thin">
            <color indexed="64"/>
          </bottom>
        </border>
      </dxf>
    </rfmt>
    <rfmt sheetId="1" sqref="AZ30" start="0" length="0">
      <dxf>
        <numFmt numFmtId="4" formatCode="#,##0.00"/>
        <border outline="0">
          <left style="medium">
            <color indexed="64"/>
          </left>
          <top style="thin">
            <color indexed="64"/>
          </top>
          <bottom style="medium">
            <color indexed="64"/>
          </bottom>
        </border>
      </dxf>
    </rfmt>
    <rfmt sheetId="1" sqref="AZ31" start="0" length="0">
      <dxf>
        <numFmt numFmtId="4" formatCode="#,##0.00"/>
        <border outline="0">
          <left style="medium">
            <color indexed="64"/>
          </left>
          <bottom style="thin">
            <color indexed="64"/>
          </bottom>
        </border>
      </dxf>
    </rfmt>
    <rfmt sheetId="1" sqref="AZ32" start="0" length="0">
      <dxf>
        <numFmt numFmtId="4" formatCode="#,##0.00"/>
        <border outline="0">
          <left style="medium">
            <color indexed="64"/>
          </left>
          <top style="thin">
            <color indexed="64"/>
          </top>
          <bottom style="medium">
            <color indexed="64"/>
          </bottom>
        </border>
      </dxf>
    </rfmt>
    <rfmt sheetId="1" sqref="AZ33" start="0" length="0">
      <dxf>
        <numFmt numFmtId="4" formatCode="#,##0.00"/>
        <border outline="0">
          <left style="medium">
            <color indexed="64"/>
          </left>
          <bottom style="thin">
            <color indexed="64"/>
          </bottom>
        </border>
      </dxf>
    </rfmt>
    <rfmt sheetId="1" sqref="AZ34" start="0" length="0">
      <dxf>
        <numFmt numFmtId="4" formatCode="#,##0.00"/>
        <border outline="0">
          <left style="medium">
            <color indexed="64"/>
          </left>
          <top style="thin">
            <color indexed="64"/>
          </top>
          <bottom style="medium">
            <color indexed="64"/>
          </bottom>
        </border>
      </dxf>
    </rfmt>
    <rfmt sheetId="1" sqref="AZ35" start="0" length="0">
      <dxf>
        <numFmt numFmtId="4" formatCode="#,##0.00"/>
        <border outline="0">
          <left style="medium">
            <color indexed="64"/>
          </left>
          <bottom style="thin">
            <color indexed="64"/>
          </bottom>
        </border>
      </dxf>
    </rfmt>
    <rfmt sheetId="1" sqref="AZ36" start="0" length="0">
      <dxf>
        <numFmt numFmtId="4" formatCode="#,##0.00"/>
        <border outline="0">
          <left style="medium">
            <color indexed="64"/>
          </left>
          <top style="thin">
            <color indexed="64"/>
          </top>
          <bottom style="medium">
            <color indexed="64"/>
          </bottom>
        </border>
      </dxf>
    </rfmt>
    <rfmt sheetId="1" sqref="AZ37" start="0" length="0">
      <dxf>
        <numFmt numFmtId="4" formatCode="#,##0.00"/>
        <border outline="0">
          <left style="medium">
            <color indexed="64"/>
          </left>
          <bottom style="thin">
            <color indexed="64"/>
          </bottom>
        </border>
      </dxf>
    </rfmt>
    <rfmt sheetId="1" sqref="AZ38" start="0" length="0">
      <dxf>
        <numFmt numFmtId="4" formatCode="#,##0.00"/>
        <border outline="0">
          <left style="medium">
            <color indexed="64"/>
          </left>
          <top style="thin">
            <color indexed="64"/>
          </top>
          <bottom style="medium">
            <color indexed="64"/>
          </bottom>
        </border>
      </dxf>
    </rfmt>
    <rfmt sheetId="1" sqref="AZ39" start="0" length="0">
      <dxf>
        <numFmt numFmtId="4" formatCode="#,##0.00"/>
        <border outline="0">
          <left style="medium">
            <color indexed="64"/>
          </left>
          <bottom style="thin">
            <color indexed="64"/>
          </bottom>
        </border>
      </dxf>
    </rfmt>
    <rfmt sheetId="1" sqref="AZ40" start="0" length="0">
      <dxf>
        <numFmt numFmtId="4" formatCode="#,##0.00"/>
        <border outline="0">
          <left style="medium">
            <color indexed="64"/>
          </left>
          <top style="thin">
            <color indexed="64"/>
          </top>
          <bottom style="medium">
            <color indexed="64"/>
          </bottom>
        </border>
      </dxf>
    </rfmt>
    <rfmt sheetId="1" sqref="AZ41" start="0" length="0">
      <dxf>
        <numFmt numFmtId="4" formatCode="#,##0.00"/>
        <border outline="0">
          <left style="medium">
            <color indexed="64"/>
          </left>
          <bottom style="thin">
            <color indexed="64"/>
          </bottom>
        </border>
      </dxf>
    </rfmt>
    <rfmt sheetId="1" sqref="AZ42" start="0" length="0">
      <dxf>
        <numFmt numFmtId="4" formatCode="#,##0.00"/>
        <border outline="0">
          <left style="medium">
            <color indexed="64"/>
          </left>
          <top style="thin">
            <color indexed="64"/>
          </top>
          <bottom style="medium">
            <color indexed="64"/>
          </bottom>
        </border>
      </dxf>
    </rfmt>
    <rfmt sheetId="1" sqref="AZ43" start="0" length="0">
      <dxf>
        <numFmt numFmtId="4" formatCode="#,##0.00"/>
        <border outline="0">
          <left style="medium">
            <color indexed="64"/>
          </left>
          <bottom style="thin">
            <color indexed="64"/>
          </bottom>
        </border>
      </dxf>
    </rfmt>
    <rfmt sheetId="1" sqref="AZ44" start="0" length="0">
      <dxf>
        <numFmt numFmtId="4" formatCode="#,##0.00"/>
        <border outline="0">
          <left style="medium">
            <color indexed="64"/>
          </left>
          <top style="thin">
            <color indexed="64"/>
          </top>
          <bottom style="medium">
            <color indexed="64"/>
          </bottom>
        </border>
      </dxf>
    </rfmt>
    <rfmt sheetId="1" sqref="AZ45" start="0" length="0">
      <dxf>
        <numFmt numFmtId="4" formatCode="#,##0.00"/>
        <border outline="0">
          <left style="medium">
            <color indexed="64"/>
          </left>
          <top style="medium">
            <color indexed="64"/>
          </top>
          <bottom style="thin">
            <color indexed="64"/>
          </bottom>
        </border>
      </dxf>
    </rfmt>
    <rfmt sheetId="1" sqref="AZ46" start="0" length="0">
      <dxf>
        <numFmt numFmtId="4" formatCode="#,##0.00"/>
        <border outline="0">
          <left style="medium">
            <color indexed="64"/>
          </left>
          <top style="thin">
            <color indexed="64"/>
          </top>
          <bottom style="medium">
            <color indexed="64"/>
          </bottom>
        </border>
      </dxf>
    </rfmt>
    <rfmt sheetId="1" sqref="AZ47" start="0" length="0">
      <dxf>
        <numFmt numFmtId="4" formatCode="#,##0.00"/>
        <border outline="0">
          <left style="medium">
            <color indexed="64"/>
          </left>
          <bottom style="thin">
            <color indexed="64"/>
          </bottom>
        </border>
      </dxf>
    </rfmt>
    <rfmt sheetId="1" sqref="AZ48" start="0" length="0">
      <dxf>
        <numFmt numFmtId="4" formatCode="#,##0.00"/>
        <border outline="0">
          <left style="medium">
            <color indexed="64"/>
          </left>
          <top style="thin">
            <color indexed="64"/>
          </top>
          <bottom style="medium">
            <color indexed="64"/>
          </bottom>
        </border>
      </dxf>
    </rfmt>
    <rfmt sheetId="1" sqref="AZ49" start="0" length="0">
      <dxf>
        <numFmt numFmtId="4" formatCode="#,##0.00"/>
        <border outline="0">
          <left style="medium">
            <color indexed="64"/>
          </left>
          <top style="thin">
            <color indexed="64"/>
          </top>
          <bottom style="thin">
            <color indexed="64"/>
          </bottom>
        </border>
      </dxf>
    </rfmt>
    <rfmt sheetId="1" sqref="AZ50" start="0" length="0">
      <dxf>
        <numFmt numFmtId="4" formatCode="#,##0.00"/>
        <border outline="0">
          <left style="medium">
            <color indexed="64"/>
          </left>
          <top style="thin">
            <color indexed="64"/>
          </top>
          <bottom style="medium">
            <color indexed="64"/>
          </bottom>
        </border>
      </dxf>
    </rfmt>
    <rfmt sheetId="1" sqref="AZ51" start="0" length="0">
      <dxf>
        <numFmt numFmtId="4" formatCode="#,##0.00"/>
        <border outline="0">
          <left style="medium">
            <color indexed="64"/>
          </left>
          <top style="thin">
            <color indexed="64"/>
          </top>
          <bottom style="thin">
            <color indexed="64"/>
          </bottom>
        </border>
      </dxf>
    </rfmt>
    <rfmt sheetId="1" sqref="AZ52" start="0" length="0">
      <dxf>
        <numFmt numFmtId="4" formatCode="#,##0.00"/>
        <border outline="0">
          <left style="medium">
            <color indexed="64"/>
          </left>
          <top style="thin">
            <color indexed="64"/>
          </top>
          <bottom style="medium">
            <color indexed="64"/>
          </bottom>
        </border>
      </dxf>
    </rfmt>
    <rfmt sheetId="1" sqref="AZ53" start="0" length="0">
      <dxf>
        <numFmt numFmtId="4" formatCode="#,##0.00"/>
        <border outline="0">
          <left style="medium">
            <color indexed="64"/>
          </left>
          <top style="thin">
            <color indexed="64"/>
          </top>
          <bottom style="thin">
            <color indexed="64"/>
          </bottom>
        </border>
      </dxf>
    </rfmt>
    <rfmt sheetId="1" sqref="AZ54" start="0" length="0">
      <dxf>
        <numFmt numFmtId="4" formatCode="#,##0.00"/>
        <border outline="0">
          <left style="medium">
            <color indexed="64"/>
          </left>
          <top style="thin">
            <color indexed="64"/>
          </top>
          <bottom style="medium">
            <color indexed="64"/>
          </bottom>
        </border>
      </dxf>
    </rfmt>
    <rfmt sheetId="1" sqref="AZ55" start="0" length="0">
      <dxf>
        <numFmt numFmtId="4" formatCode="#,##0.00"/>
        <border outline="0">
          <left style="medium">
            <color indexed="64"/>
          </left>
          <top style="thin">
            <color indexed="64"/>
          </top>
          <bottom style="thin">
            <color indexed="64"/>
          </bottom>
        </border>
      </dxf>
    </rfmt>
    <rfmt sheetId="1" sqref="AZ56" start="0" length="0">
      <dxf>
        <numFmt numFmtId="4" formatCode="#,##0.00"/>
        <border outline="0">
          <left style="medium">
            <color indexed="64"/>
          </left>
          <top style="thin">
            <color indexed="64"/>
          </top>
          <bottom style="medium">
            <color indexed="64"/>
          </bottom>
        </border>
      </dxf>
    </rfmt>
    <rfmt sheetId="1" sqref="AZ57" start="0" length="0">
      <dxf>
        <numFmt numFmtId="4" formatCode="#,##0.00"/>
        <border outline="0">
          <left style="medium">
            <color indexed="64"/>
          </left>
          <top style="thin">
            <color indexed="64"/>
          </top>
          <bottom style="thin">
            <color indexed="64"/>
          </bottom>
        </border>
      </dxf>
    </rfmt>
    <rfmt sheetId="1" sqref="AZ58" start="0" length="0">
      <dxf>
        <numFmt numFmtId="4" formatCode="#,##0.00"/>
        <border outline="0">
          <left style="medium">
            <color indexed="64"/>
          </left>
          <top style="thin">
            <color indexed="64"/>
          </top>
          <bottom style="medium">
            <color indexed="64"/>
          </bottom>
        </border>
      </dxf>
    </rfmt>
    <rfmt sheetId="1" sqref="AZ59" start="0" length="0">
      <dxf>
        <numFmt numFmtId="4" formatCode="#,##0.00"/>
        <border outline="0">
          <left style="medium">
            <color indexed="64"/>
          </left>
          <top style="thin">
            <color indexed="64"/>
          </top>
          <bottom style="thin">
            <color indexed="64"/>
          </bottom>
        </border>
      </dxf>
    </rfmt>
    <rfmt sheetId="1" sqref="AZ60" start="0" length="0">
      <dxf>
        <numFmt numFmtId="4" formatCode="#,##0.00"/>
        <border outline="0">
          <left style="medium">
            <color indexed="64"/>
          </left>
          <top style="thin">
            <color indexed="64"/>
          </top>
          <bottom style="medium">
            <color indexed="64"/>
          </bottom>
        </border>
      </dxf>
    </rfmt>
    <rfmt sheetId="1" sqref="AZ61" start="0" length="0">
      <dxf>
        <numFmt numFmtId="4" formatCode="#,##0.00"/>
        <border outline="0">
          <left style="medium">
            <color indexed="64"/>
          </left>
          <top style="thin">
            <color indexed="64"/>
          </top>
          <bottom style="thin">
            <color indexed="64"/>
          </bottom>
        </border>
      </dxf>
    </rfmt>
    <rfmt sheetId="1" sqref="AZ62" start="0" length="0">
      <dxf>
        <numFmt numFmtId="4" formatCode="#,##0.00"/>
        <border outline="0">
          <left style="medium">
            <color indexed="64"/>
          </left>
          <top style="thin">
            <color indexed="64"/>
          </top>
          <bottom style="medium">
            <color indexed="64"/>
          </bottom>
        </border>
      </dxf>
    </rfmt>
    <rfmt sheetId="1" sqref="AZ63" start="0" length="0">
      <dxf>
        <numFmt numFmtId="4" formatCode="#,##0.00"/>
        <border outline="0">
          <left style="medium">
            <color indexed="64"/>
          </left>
          <top style="thin">
            <color indexed="64"/>
          </top>
          <bottom style="thin">
            <color indexed="64"/>
          </bottom>
        </border>
      </dxf>
    </rfmt>
    <rfmt sheetId="1" sqref="AZ64" start="0" length="0">
      <dxf>
        <numFmt numFmtId="4" formatCode="#,##0.00"/>
        <border outline="0">
          <left style="medium">
            <color indexed="64"/>
          </left>
          <top style="thin">
            <color indexed="64"/>
          </top>
          <bottom style="medium">
            <color indexed="64"/>
          </bottom>
        </border>
      </dxf>
    </rfmt>
    <rfmt sheetId="1" sqref="AZ65" start="0" length="0">
      <dxf>
        <numFmt numFmtId="4" formatCode="#,##0.00"/>
        <border outline="0">
          <left style="medium">
            <color indexed="64"/>
          </left>
          <top style="thin">
            <color indexed="64"/>
          </top>
          <bottom style="thin">
            <color indexed="64"/>
          </bottom>
        </border>
      </dxf>
    </rfmt>
    <rfmt sheetId="1" sqref="AZ66" start="0" length="0">
      <dxf>
        <numFmt numFmtId="4" formatCode="#,##0.00"/>
        <border outline="0">
          <left style="medium">
            <color indexed="64"/>
          </left>
          <top style="thin">
            <color indexed="64"/>
          </top>
          <bottom style="medium">
            <color indexed="64"/>
          </bottom>
        </border>
      </dxf>
    </rfmt>
    <rfmt sheetId="1" sqref="AZ67" start="0" length="0">
      <dxf>
        <numFmt numFmtId="4" formatCode="#,##0.00"/>
        <border outline="0">
          <left style="medium">
            <color indexed="64"/>
          </left>
          <top style="thin">
            <color indexed="64"/>
          </top>
          <bottom style="thin">
            <color indexed="64"/>
          </bottom>
        </border>
      </dxf>
    </rfmt>
    <rfmt sheetId="1" sqref="AZ68" start="0" length="0">
      <dxf>
        <numFmt numFmtId="4" formatCode="#,##0.00"/>
        <border outline="0">
          <left style="medium">
            <color indexed="64"/>
          </left>
          <top style="thin">
            <color indexed="64"/>
          </top>
          <bottom style="medium">
            <color indexed="64"/>
          </bottom>
        </border>
      </dxf>
    </rfmt>
    <rfmt sheetId="1" sqref="AZ69" start="0" length="0">
      <dxf>
        <numFmt numFmtId="4" formatCode="#,##0.00"/>
        <border outline="0">
          <left style="medium">
            <color indexed="64"/>
          </left>
          <top style="thick">
            <color indexed="64"/>
          </top>
          <bottom style="thin">
            <color indexed="64"/>
          </bottom>
        </border>
      </dxf>
    </rfmt>
    <rfmt sheetId="1" sqref="AZ70" start="0" length="0">
      <dxf>
        <numFmt numFmtId="4" formatCode="#,##0.00"/>
        <border outline="0">
          <left style="medium">
            <color indexed="64"/>
          </left>
          <top style="thin">
            <color indexed="64"/>
          </top>
          <bottom style="medium">
            <color indexed="64"/>
          </bottom>
        </border>
      </dxf>
    </rfmt>
    <rfmt sheetId="1" sqref="AZ71" start="0" length="0">
      <dxf>
        <numFmt numFmtId="4" formatCode="#,##0.00"/>
        <border outline="0">
          <left style="medium">
            <color indexed="64"/>
          </left>
          <top style="thin">
            <color indexed="64"/>
          </top>
          <bottom style="thin">
            <color indexed="64"/>
          </bottom>
        </border>
      </dxf>
    </rfmt>
    <rfmt sheetId="1" sqref="AZ72" start="0" length="0">
      <dxf>
        <numFmt numFmtId="4" formatCode="#,##0.00"/>
        <border outline="0">
          <left style="medium">
            <color indexed="64"/>
          </left>
          <top style="thin">
            <color indexed="64"/>
          </top>
          <bottom style="medium">
            <color indexed="64"/>
          </bottom>
        </border>
      </dxf>
    </rfmt>
    <rfmt sheetId="1" sqref="AZ73" start="0" length="0">
      <dxf>
        <numFmt numFmtId="4" formatCode="#,##0.00"/>
        <border outline="0">
          <left style="medium">
            <color indexed="64"/>
          </left>
          <top style="thin">
            <color indexed="64"/>
          </top>
          <bottom style="thin">
            <color indexed="64"/>
          </bottom>
        </border>
      </dxf>
    </rfmt>
    <rfmt sheetId="1" sqref="AZ74" start="0" length="0">
      <dxf>
        <numFmt numFmtId="4" formatCode="#,##0.00"/>
        <border outline="0">
          <left style="medium">
            <color indexed="64"/>
          </left>
          <top style="thin">
            <color indexed="64"/>
          </top>
          <bottom style="medium">
            <color indexed="64"/>
          </bottom>
        </border>
      </dxf>
    </rfmt>
    <rfmt sheetId="1" sqref="AZ75" start="0" length="0">
      <dxf>
        <numFmt numFmtId="4" formatCode="#,##0.00"/>
        <border outline="0">
          <left style="medium">
            <color indexed="64"/>
          </left>
          <top style="thin">
            <color indexed="64"/>
          </top>
          <bottom style="thin">
            <color indexed="64"/>
          </bottom>
        </border>
      </dxf>
    </rfmt>
    <rfmt sheetId="1" sqref="AZ76" start="0" length="0">
      <dxf>
        <numFmt numFmtId="4" formatCode="#,##0.00"/>
        <border outline="0">
          <left style="medium">
            <color indexed="64"/>
          </left>
          <top style="thin">
            <color indexed="64"/>
          </top>
          <bottom style="medium">
            <color indexed="64"/>
          </bottom>
        </border>
      </dxf>
    </rfmt>
    <rfmt sheetId="1" sqref="AZ77" start="0" length="0">
      <dxf>
        <numFmt numFmtId="4" formatCode="#,##0.00"/>
        <border outline="0">
          <left style="medium">
            <color indexed="64"/>
          </left>
          <top style="thin">
            <color indexed="64"/>
          </top>
          <bottom style="thin">
            <color indexed="64"/>
          </bottom>
        </border>
      </dxf>
    </rfmt>
    <rfmt sheetId="1" sqref="AZ78" start="0" length="0">
      <dxf>
        <numFmt numFmtId="4" formatCode="#,##0.00"/>
        <border outline="0">
          <left style="medium">
            <color indexed="64"/>
          </left>
          <top style="thin">
            <color indexed="64"/>
          </top>
          <bottom style="medium">
            <color indexed="64"/>
          </bottom>
        </border>
      </dxf>
    </rfmt>
    <rfmt sheetId="1" sqref="AZ79" start="0" length="0">
      <dxf>
        <numFmt numFmtId="4" formatCode="#,##0.00"/>
        <border outline="0">
          <left style="medium">
            <color indexed="64"/>
          </left>
          <top style="thin">
            <color indexed="64"/>
          </top>
          <bottom style="thin">
            <color indexed="64"/>
          </bottom>
        </border>
      </dxf>
    </rfmt>
    <rfmt sheetId="1" sqref="AZ80" start="0" length="0">
      <dxf>
        <numFmt numFmtId="4" formatCode="#,##0.00"/>
        <border outline="0">
          <left style="medium">
            <color indexed="64"/>
          </left>
          <top style="thin">
            <color indexed="64"/>
          </top>
          <bottom style="medium">
            <color indexed="64"/>
          </bottom>
        </border>
      </dxf>
    </rfmt>
    <rfmt sheetId="1" sqref="AZ81" start="0" length="0">
      <dxf>
        <numFmt numFmtId="4" formatCode="#,##0.00"/>
        <border outline="0">
          <left style="medium">
            <color indexed="64"/>
          </left>
          <top style="thin">
            <color indexed="64"/>
          </top>
          <bottom style="thin">
            <color indexed="64"/>
          </bottom>
        </border>
      </dxf>
    </rfmt>
    <rfmt sheetId="1" sqref="AZ82" start="0" length="0">
      <dxf>
        <numFmt numFmtId="4" formatCode="#,##0.00"/>
        <border outline="0">
          <left style="medium">
            <color indexed="64"/>
          </left>
          <top style="thin">
            <color indexed="64"/>
          </top>
          <bottom style="medium">
            <color indexed="64"/>
          </bottom>
        </border>
      </dxf>
    </rfmt>
    <rfmt sheetId="1" sqref="AZ83" start="0" length="0">
      <dxf>
        <numFmt numFmtId="4" formatCode="#,##0.00"/>
        <border outline="0">
          <left style="medium">
            <color indexed="64"/>
          </left>
          <top style="thin">
            <color indexed="64"/>
          </top>
          <bottom style="thin">
            <color indexed="64"/>
          </bottom>
        </border>
      </dxf>
    </rfmt>
    <rfmt sheetId="1" sqref="AZ84" start="0" length="0">
      <dxf>
        <numFmt numFmtId="4" formatCode="#,##0.00"/>
        <border outline="0">
          <left style="medium">
            <color indexed="64"/>
          </left>
          <top style="thin">
            <color indexed="64"/>
          </top>
          <bottom style="medium">
            <color indexed="64"/>
          </bottom>
        </border>
      </dxf>
    </rfmt>
    <rfmt sheetId="1" sqref="AZ85" start="0" length="0">
      <dxf>
        <numFmt numFmtId="4" formatCode="#,##0.00"/>
        <border outline="0">
          <left style="medium">
            <color indexed="64"/>
          </left>
          <top style="thin">
            <color indexed="64"/>
          </top>
          <bottom style="thin">
            <color indexed="64"/>
          </bottom>
        </border>
      </dxf>
    </rfmt>
    <rfmt sheetId="1" sqref="AZ86" start="0" length="0">
      <dxf>
        <numFmt numFmtId="4" formatCode="#,##0.00"/>
        <border outline="0">
          <left style="medium">
            <color indexed="64"/>
          </left>
          <top style="thin">
            <color indexed="64"/>
          </top>
          <bottom style="medium">
            <color indexed="64"/>
          </bottom>
        </border>
      </dxf>
    </rfmt>
    <rfmt sheetId="1" sqref="AZ87" start="0" length="0">
      <dxf>
        <numFmt numFmtId="4" formatCode="#,##0.00"/>
        <border outline="0">
          <left style="medium">
            <color indexed="64"/>
          </left>
          <top style="thin">
            <color indexed="64"/>
          </top>
          <bottom style="thin">
            <color indexed="64"/>
          </bottom>
        </border>
      </dxf>
    </rfmt>
    <rfmt sheetId="1" sqref="AZ88" start="0" length="0">
      <dxf>
        <numFmt numFmtId="4" formatCode="#,##0.00"/>
        <border outline="0">
          <left style="medium">
            <color indexed="64"/>
          </left>
          <top style="thin">
            <color indexed="64"/>
          </top>
          <bottom style="medium">
            <color indexed="64"/>
          </bottom>
        </border>
      </dxf>
    </rfmt>
    <rfmt sheetId="1" sqref="AZ89" start="0" length="0">
      <dxf>
        <numFmt numFmtId="4" formatCode="#,##0.00"/>
        <border outline="0">
          <left style="medium">
            <color indexed="64"/>
          </left>
          <top style="thin">
            <color indexed="64"/>
          </top>
          <bottom style="thin">
            <color indexed="64"/>
          </bottom>
        </border>
      </dxf>
    </rfmt>
    <rfmt sheetId="1" sqref="AZ90" start="0" length="0">
      <dxf>
        <numFmt numFmtId="4" formatCode="#,##0.00"/>
        <border outline="0">
          <left style="medium">
            <color indexed="64"/>
          </left>
          <top style="thin">
            <color indexed="64"/>
          </top>
          <bottom style="medium">
            <color indexed="64"/>
          </bottom>
        </border>
      </dxf>
    </rfmt>
    <rfmt sheetId="1" sqref="AZ91" start="0" length="0">
      <dxf>
        <font>
          <sz val="9"/>
          <color auto="1"/>
          <name val="Arial CE"/>
          <charset val="238"/>
          <scheme val="none"/>
        </font>
        <numFmt numFmtId="4" formatCode="#,##0.00"/>
        <border outline="0">
          <left style="medium">
            <color indexed="64"/>
          </left>
          <top style="thick">
            <color indexed="64"/>
          </top>
          <bottom style="thin">
            <color indexed="64"/>
          </bottom>
        </border>
      </dxf>
    </rfmt>
    <rfmt sheetId="1" sqref="AZ92" start="0" length="0">
      <dxf>
        <font>
          <sz val="9"/>
          <color auto="1"/>
          <name val="Arial CE"/>
          <charset val="238"/>
          <scheme val="none"/>
        </font>
        <numFmt numFmtId="4" formatCode="#,##0.00"/>
        <border outline="0">
          <left style="medium">
            <color indexed="64"/>
          </left>
          <top style="thin">
            <color indexed="64"/>
          </top>
          <bottom style="medium">
            <color indexed="64"/>
          </bottom>
        </border>
      </dxf>
    </rfmt>
    <rfmt sheetId="1" sqref="AZ93" start="0" length="0">
      <dxf>
        <font>
          <sz val="9"/>
          <color auto="1"/>
          <name val="Arial CE"/>
          <charset val="238"/>
          <scheme val="none"/>
        </font>
        <numFmt numFmtId="4" formatCode="#,##0.00"/>
        <border outline="0">
          <left style="medium">
            <color indexed="64"/>
          </left>
          <bottom style="thin">
            <color indexed="64"/>
          </bottom>
        </border>
      </dxf>
    </rfmt>
    <rfmt sheetId="1" sqref="AZ94" start="0" length="0">
      <dxf>
        <font>
          <sz val="9"/>
          <color auto="1"/>
          <name val="Arial CE"/>
          <charset val="238"/>
          <scheme val="none"/>
        </font>
        <numFmt numFmtId="4" formatCode="#,##0.00"/>
        <border outline="0">
          <left style="medium">
            <color indexed="64"/>
          </left>
          <top style="thin">
            <color indexed="64"/>
          </top>
        </border>
      </dxf>
    </rfmt>
    <rfmt sheetId="1" sqref="AZ95" start="0" length="0">
      <dxf>
        <font>
          <sz val="9"/>
          <color auto="1"/>
          <name val="Arial CE"/>
          <charset val="238"/>
          <scheme val="none"/>
        </font>
        <numFmt numFmtId="4" formatCode="#,##0.00"/>
        <border outline="0">
          <left style="medium">
            <color indexed="64"/>
          </left>
          <top style="medium">
            <color indexed="64"/>
          </top>
          <bottom style="thin">
            <color indexed="64"/>
          </bottom>
        </border>
      </dxf>
    </rfmt>
    <rfmt sheetId="1" sqref="AZ96" start="0" length="0">
      <dxf>
        <font>
          <sz val="9"/>
          <color auto="1"/>
          <name val="Arial CE"/>
          <charset val="238"/>
          <scheme val="none"/>
        </font>
        <numFmt numFmtId="4" formatCode="#,##0.00"/>
        <border outline="0">
          <left style="medium">
            <color indexed="64"/>
          </left>
          <top style="thin">
            <color indexed="64"/>
          </top>
          <bottom style="medium">
            <color indexed="64"/>
          </bottom>
        </border>
      </dxf>
    </rfmt>
    <rfmt sheetId="1" sqref="AZ97" start="0" length="0">
      <dxf>
        <font>
          <sz val="9"/>
          <color auto="1"/>
          <name val="Arial CE"/>
          <charset val="238"/>
          <scheme val="none"/>
        </font>
        <numFmt numFmtId="4" formatCode="#,##0.00"/>
        <border outline="0">
          <left style="medium">
            <color indexed="64"/>
          </left>
          <bottom style="thin">
            <color indexed="64"/>
          </bottom>
        </border>
      </dxf>
    </rfmt>
    <rfmt sheetId="1" sqref="AZ98" start="0" length="0">
      <dxf>
        <font>
          <sz val="9"/>
          <color auto="1"/>
          <name val="Arial CE"/>
          <charset val="238"/>
          <scheme val="none"/>
        </font>
        <numFmt numFmtId="4" formatCode="#,##0.00"/>
        <border outline="0">
          <left style="medium">
            <color indexed="64"/>
          </left>
          <top style="thin">
            <color indexed="64"/>
          </top>
        </border>
      </dxf>
    </rfmt>
    <rfmt sheetId="1" sqref="AZ99" start="0" length="0">
      <dxf>
        <font>
          <sz val="9"/>
          <color auto="1"/>
          <name val="Arial CE"/>
          <charset val="238"/>
          <scheme val="none"/>
        </font>
        <numFmt numFmtId="4" formatCode="#,##0.00"/>
        <border outline="0">
          <left style="medium">
            <color indexed="64"/>
          </left>
          <top style="medium">
            <color indexed="64"/>
          </top>
          <bottom style="thin">
            <color indexed="64"/>
          </bottom>
        </border>
      </dxf>
    </rfmt>
    <rfmt sheetId="1" sqref="AZ100" start="0" length="0">
      <dxf>
        <font>
          <sz val="9"/>
          <color auto="1"/>
          <name val="Arial CE"/>
          <charset val="238"/>
          <scheme val="none"/>
        </font>
        <numFmt numFmtId="4" formatCode="#,##0.00"/>
        <border outline="0">
          <left style="medium">
            <color indexed="64"/>
          </left>
          <top style="thin">
            <color indexed="64"/>
          </top>
          <bottom style="medium">
            <color indexed="64"/>
          </bottom>
        </border>
      </dxf>
    </rfmt>
    <rfmt sheetId="1" sqref="AZ101" start="0" length="0">
      <dxf>
        <font>
          <sz val="9"/>
          <color auto="1"/>
          <name val="Arial CE"/>
          <charset val="238"/>
          <scheme val="none"/>
        </font>
        <numFmt numFmtId="4" formatCode="#,##0.00"/>
        <border outline="0">
          <left style="medium">
            <color indexed="64"/>
          </left>
          <bottom style="thin">
            <color indexed="64"/>
          </bottom>
        </border>
      </dxf>
    </rfmt>
    <rfmt sheetId="1" sqref="AZ102" start="0" length="0">
      <dxf>
        <font>
          <sz val="9"/>
          <color auto="1"/>
          <name val="Arial CE"/>
          <charset val="238"/>
          <scheme val="none"/>
        </font>
        <numFmt numFmtId="4" formatCode="#,##0.00"/>
        <border outline="0">
          <left style="medium">
            <color indexed="64"/>
          </left>
          <top style="thin">
            <color indexed="64"/>
          </top>
          <bottom style="medium">
            <color indexed="64"/>
          </bottom>
        </border>
      </dxf>
    </rfmt>
    <rfmt sheetId="1" sqref="AZ103" start="0" length="0">
      <dxf>
        <font>
          <sz val="9"/>
          <color auto="1"/>
          <name val="Arial CE"/>
          <charset val="238"/>
          <scheme val="none"/>
        </font>
        <numFmt numFmtId="4" formatCode="#,##0.00"/>
        <border outline="0">
          <left style="medium">
            <color indexed="64"/>
          </left>
          <top style="medium">
            <color indexed="64"/>
          </top>
          <bottom style="thin">
            <color indexed="64"/>
          </bottom>
        </border>
      </dxf>
    </rfmt>
    <rfmt sheetId="1" sqref="AZ104" start="0" length="0">
      <dxf>
        <font>
          <sz val="9"/>
          <color auto="1"/>
          <name val="Arial CE"/>
          <charset val="238"/>
          <scheme val="none"/>
        </font>
        <numFmt numFmtId="4" formatCode="#,##0.00"/>
        <border outline="0">
          <left style="medium">
            <color indexed="64"/>
          </left>
          <top style="thin">
            <color indexed="64"/>
          </top>
          <bottom style="medium">
            <color indexed="64"/>
          </bottom>
        </border>
      </dxf>
    </rfmt>
    <rfmt sheetId="1" sqref="AZ105" start="0" length="0">
      <dxf>
        <font>
          <sz val="9"/>
          <color auto="1"/>
          <name val="Arial CE"/>
          <charset val="238"/>
          <scheme val="none"/>
        </font>
        <numFmt numFmtId="4" formatCode="#,##0.00"/>
        <border outline="0">
          <left style="medium">
            <color indexed="64"/>
          </left>
          <top style="medium">
            <color indexed="64"/>
          </top>
          <bottom style="thin">
            <color indexed="64"/>
          </bottom>
        </border>
      </dxf>
    </rfmt>
    <rfmt sheetId="1" sqref="AZ106" start="0" length="0">
      <dxf>
        <font>
          <sz val="9"/>
          <color auto="1"/>
          <name val="Arial CE"/>
          <charset val="238"/>
          <scheme val="none"/>
        </font>
        <numFmt numFmtId="4" formatCode="#,##0.00"/>
        <border outline="0">
          <left style="medium">
            <color indexed="64"/>
          </left>
          <top style="thin">
            <color indexed="64"/>
          </top>
          <bottom style="medium">
            <color indexed="64"/>
          </bottom>
        </border>
      </dxf>
    </rfmt>
    <rfmt sheetId="1" sqref="AZ107" start="0" length="0">
      <dxf>
        <font>
          <sz val="9"/>
          <color auto="1"/>
          <name val="Arial CE"/>
          <charset val="238"/>
          <scheme val="none"/>
        </font>
        <numFmt numFmtId="4" formatCode="#,##0.00"/>
        <border outline="0">
          <left style="medium">
            <color indexed="64"/>
          </left>
          <top style="medium">
            <color indexed="64"/>
          </top>
          <bottom style="thin">
            <color indexed="64"/>
          </bottom>
        </border>
      </dxf>
    </rfmt>
    <rfmt sheetId="1" sqref="AZ108" start="0" length="0">
      <dxf>
        <font>
          <sz val="9"/>
          <color auto="1"/>
          <name val="Arial CE"/>
          <charset val="238"/>
          <scheme val="none"/>
        </font>
        <numFmt numFmtId="4" formatCode="#,##0.00"/>
        <border outline="0">
          <left style="medium">
            <color indexed="64"/>
          </left>
          <top style="thin">
            <color indexed="64"/>
          </top>
          <bottom style="medium">
            <color indexed="64"/>
          </bottom>
        </border>
      </dxf>
    </rfmt>
    <rfmt sheetId="1" sqref="AZ109" start="0" length="0">
      <dxf>
        <font>
          <sz val="9"/>
          <color auto="1"/>
          <name val="Arial CE"/>
          <charset val="238"/>
          <scheme val="none"/>
        </font>
        <numFmt numFmtId="4" formatCode="#,##0.00"/>
        <border outline="0">
          <left style="medium">
            <color indexed="64"/>
          </left>
          <top style="medium">
            <color indexed="64"/>
          </top>
          <bottom style="thin">
            <color indexed="64"/>
          </bottom>
        </border>
      </dxf>
    </rfmt>
    <rfmt sheetId="1" sqref="AZ110" start="0" length="0">
      <dxf>
        <font>
          <sz val="9"/>
          <color auto="1"/>
          <name val="Arial CE"/>
          <charset val="238"/>
          <scheme val="none"/>
        </font>
        <numFmt numFmtId="4" formatCode="#,##0.00"/>
        <border outline="0">
          <left style="medium">
            <color indexed="64"/>
          </left>
          <top style="thin">
            <color indexed="64"/>
          </top>
          <bottom style="medium">
            <color indexed="64"/>
          </bottom>
        </border>
      </dxf>
    </rfmt>
    <rfmt sheetId="1" sqref="AZ111" start="0" length="0">
      <dxf>
        <numFmt numFmtId="4" formatCode="#,##0.00"/>
      </dxf>
    </rfmt>
    <rfmt sheetId="1" sqref="AZ112" start="0" length="0">
      <dxf>
        <numFmt numFmtId="4" formatCode="#,##0.00"/>
      </dxf>
    </rfmt>
    <rfmt sheetId="1" sqref="AZ113" start="0" length="0">
      <dxf>
        <numFmt numFmtId="4" formatCode="#,##0.00"/>
      </dxf>
    </rfmt>
    <rfmt sheetId="1" sqref="AZ114" start="0" length="0">
      <dxf>
        <numFmt numFmtId="4" formatCode="#,##0.00"/>
      </dxf>
    </rfmt>
    <rfmt sheetId="1" sqref="AZ115" start="0" length="0">
      <dxf/>
    </rfmt>
  </rrc>
  <rrc rId="7556" sId="1" ref="AZ1:AZ1048576" action="deleteCol">
    <undo index="65535" exp="area" ref3D="1" dr="$A$2:$XFD$4" dn="Z_F3D1AC9C_FE0D_438A_88AC_8D3A8FAAA497_.wvu.PrintTitles" sId="1"/>
    <undo index="65535" exp="area" ref3D="1" dr="$A$1:$XFD$4" dn="Z_E18F526E_3662_4F2A_832F_18B708A7FC98_.wvu.PrintTitles" sId="1"/>
    <undo index="65535" exp="area" ref3D="1" dr="$A$1:$XFD$4" dn="Z_E2F615B6_BBCA_4E66_88C3_CC39B7FC8D9C_.wvu.PrintTitles" sId="1"/>
    <undo index="65535" exp="area" ref3D="1" dr="$A$1:$XFD$4" dn="Z_D6DB05B1_397F_4DFD_8DE6_12D29C310C44_.wvu.PrintTitles" sId="1"/>
    <undo index="65535" exp="area" ref3D="1" dr="$A$1:$XFD$4" dn="Z_CC19F704_C7A3_4D0D_B65E_971BF5D6AF9C_.wvu.PrintTitles" sId="1"/>
    <undo index="65535" exp="area" ref3D="1" dr="$A$1:$XFD$4" dn="Z_0B96E24D_B6C1_4EBE_A0B1_F83E680D491E_.wvu.PrintTitles" sId="1"/>
    <undo index="65535" exp="area" ref3D="1" dr="$A$1:$XFD$4" dn="Z_04917EA0_AEB4_44DB_A74D_B68FB737E1D8_.wvu.PrintTitles" sId="1"/>
    <undo index="65535" exp="area" ref3D="1" dr="$A$1:$XFD$4" dn="Názvy_tisku" sId="1"/>
    <undo index="65535" exp="area" ref3D="1" dr="$A$1:$XFD$4" dn="Z_FE72A262_5F60_4734_BA37_E1F53DE32186_.wvu.PrintTitles" sId="1"/>
    <undo index="65535" exp="area" ref3D="1" dr="$A$2:$XFD$4" dn="Z_B2D20EA2_AB1E_474D_9FDB_B8A61C912297_.wvu.PrintTitles" sId="1"/>
    <undo index="65535" exp="area" ref3D="1" dr="$A$2:$XFD$4" dn="Z_9FDDAA86_AF96_4D9B_BEAF_E6D32D874E90_.wvu.PrintTitles" sId="1"/>
    <undo index="65535" exp="area" ref3D="1" dr="$A$1:$XFD$4" dn="Z_972E7F8C_31AC_4DFF_B689_2F9F300E0209_.wvu.PrintTitles" sId="1"/>
    <undo index="65535" exp="area" ref3D="1" dr="$A$1:$XFD$4" dn="Z_7A694604_DFE4_434C_BF7B_7E97A9C037D7_.wvu.PrintTitles" sId="1"/>
    <undo index="65535" exp="area" ref3D="1" dr="$A$2:$XFD$4" dn="Z_73A9278F_ACD2_46CC_90F0_5FE6E8646A78_.wvu.PrintTitles" sId="1"/>
    <undo index="65535" exp="area" ref3D="1" dr="$A$1:$XFD$4" dn="Z_5FC9C78E_5B53_4558_848D_02C7639ADF8F_.wvu.PrintTitles" sId="1"/>
    <undo index="65535" exp="area" ref3D="1" dr="$A$1:$XFD$4" dn="Z_5BD10AFD_3F28_45D2_863B_A9DD20A80976_.wvu.PrintTitles" sId="1"/>
    <undo index="65535" exp="area" ref3D="1" dr="$A$1:$XFD$4" dn="Z_648EDD87_2654_4B80_BBE4_7C270B7F7285_.wvu.PrintTitles" sId="1"/>
    <undo index="65535" exp="area" ref3D="1" dr="$A$2:$XFD$4" dn="Z_4F6545A6_568C_4395_A38E_00A03A6331A8_.wvu.PrintTitles" sId="1"/>
    <undo index="65535" exp="area" ref3D="1" dr="$A$3:$XFD$3" dn="Z_3D139D5F_E81C_49AC_B722_61A6B21833C7_.wvu.PrintTitles" sId="1"/>
    <undo index="65535" exp="area" ref3D="1" dr="$A$1:$XFD$4" dn="Z_21FB03B5_FEC1_457E_9D5D_AEAF28571CD0_.wvu.PrintTitles" sId="1"/>
    <rfmt sheetId="1" xfDxf="1" sqref="AZ1:AZ1048576" start="0" length="0">
      <dxf/>
    </rfmt>
    <rfmt sheetId="1" sqref="AZ1" start="0" length="0">
      <dxf>
        <numFmt numFmtId="4" formatCode="#,##0.00"/>
        <fill>
          <patternFill patternType="solid">
            <bgColor rgb="FFFFFF00"/>
          </patternFill>
        </fill>
      </dxf>
    </rfmt>
    <rfmt sheetId="1" sqref="AZ2" start="0" length="0">
      <dxf>
        <numFmt numFmtId="30" formatCode="@"/>
        <fill>
          <patternFill patternType="solid">
            <bgColor rgb="FFFFFF00"/>
          </patternFill>
        </fill>
        <alignment horizontal="center" vertical="top"/>
      </dxf>
    </rfmt>
    <rcc rId="0" sId="1" dxf="1">
      <nc r="AZ3" t="inlineStr">
        <is>
          <t>změna potřeby nár. sl</t>
        </is>
      </nc>
      <ndxf>
        <font>
          <sz val="9"/>
          <color auto="1"/>
          <name val="Times New Roman CE"/>
          <family val="1"/>
          <charset val="238"/>
          <scheme val="none"/>
        </font>
        <numFmt numFmtId="4" formatCode="#,##0.00"/>
        <alignment horizontal="center" vertical="top" wrapText="1"/>
        <border outline="0">
          <left style="thin">
            <color indexed="64"/>
          </left>
          <right style="medium">
            <color indexed="64"/>
          </right>
          <top style="medium">
            <color indexed="64"/>
          </top>
        </border>
      </ndxf>
    </rcc>
    <rcc rId="0" sId="1" dxf="1">
      <nc r="AZ4" t="inlineStr">
        <is>
          <t>aktual.</t>
        </is>
      </nc>
      <ndxf>
        <font>
          <sz val="10"/>
          <color auto="1"/>
          <name val="Times New Roman CE"/>
          <family val="1"/>
          <charset val="238"/>
          <scheme val="none"/>
        </font>
        <numFmt numFmtId="4" formatCode="#,##0.00"/>
        <alignment horizontal="center" vertical="top"/>
        <border outline="0">
          <left style="thin">
            <color indexed="64"/>
          </left>
          <right style="medium">
            <color indexed="64"/>
          </right>
          <bottom style="medium">
            <color indexed="64"/>
          </bottom>
        </border>
      </ndxf>
    </rcc>
    <rfmt sheetId="1" sqref="AZ5" start="0" length="0">
      <dxf>
        <border outline="0">
          <left style="thin">
            <color indexed="64"/>
          </left>
          <right style="medium">
            <color indexed="64"/>
          </right>
          <bottom style="thin">
            <color indexed="64"/>
          </bottom>
        </border>
      </dxf>
    </rfmt>
    <rfmt sheetId="1" sqref="AZ6" start="0" length="0">
      <dxf>
        <border outline="0">
          <left style="thin">
            <color indexed="64"/>
          </left>
          <right style="medium">
            <color indexed="64"/>
          </right>
          <top style="thin">
            <color indexed="64"/>
          </top>
          <bottom style="medium">
            <color indexed="64"/>
          </bottom>
        </border>
      </dxf>
    </rfmt>
    <rfmt sheetId="1" sqref="AZ7" start="0" length="0">
      <dxf>
        <border outline="0">
          <left style="thin">
            <color indexed="64"/>
          </left>
          <right style="medium">
            <color indexed="64"/>
          </right>
          <bottom style="thin">
            <color indexed="64"/>
          </bottom>
        </border>
      </dxf>
    </rfmt>
    <rfmt sheetId="1" sqref="AZ8" start="0" length="0">
      <dxf>
        <border outline="0">
          <left style="thin">
            <color indexed="64"/>
          </left>
          <right style="medium">
            <color indexed="64"/>
          </right>
          <top style="thin">
            <color indexed="64"/>
          </top>
          <bottom style="medium">
            <color indexed="64"/>
          </bottom>
        </border>
      </dxf>
    </rfmt>
    <rfmt sheetId="1" sqref="AZ9" start="0" length="0">
      <dxf>
        <border outline="0">
          <left style="thin">
            <color indexed="64"/>
          </left>
          <right style="medium">
            <color indexed="64"/>
          </right>
          <bottom style="thin">
            <color indexed="64"/>
          </bottom>
        </border>
      </dxf>
    </rfmt>
    <rfmt sheetId="1" sqref="AZ10" start="0" length="0">
      <dxf>
        <border outline="0">
          <left style="thin">
            <color indexed="64"/>
          </left>
          <right style="medium">
            <color indexed="64"/>
          </right>
          <top style="thin">
            <color indexed="64"/>
          </top>
          <bottom style="medium">
            <color indexed="64"/>
          </bottom>
        </border>
      </dxf>
    </rfmt>
    <rfmt sheetId="1" sqref="AZ11" start="0" length="0">
      <dxf>
        <border outline="0">
          <left style="thin">
            <color indexed="64"/>
          </left>
          <right style="medium">
            <color indexed="64"/>
          </right>
          <bottom style="thin">
            <color indexed="64"/>
          </bottom>
        </border>
      </dxf>
    </rfmt>
    <rfmt sheetId="1" sqref="AZ12" start="0" length="0">
      <dxf>
        <border outline="0">
          <left style="thin">
            <color indexed="64"/>
          </left>
          <right style="medium">
            <color indexed="64"/>
          </right>
          <top style="thin">
            <color indexed="64"/>
          </top>
          <bottom style="medium">
            <color indexed="64"/>
          </bottom>
        </border>
      </dxf>
    </rfmt>
    <rfmt sheetId="1" sqref="AZ13" start="0" length="0">
      <dxf>
        <border outline="0">
          <left style="thin">
            <color indexed="64"/>
          </left>
          <right style="medium">
            <color indexed="64"/>
          </right>
          <bottom style="thin">
            <color indexed="64"/>
          </bottom>
        </border>
      </dxf>
    </rfmt>
    <rfmt sheetId="1" sqref="AZ14" start="0" length="0">
      <dxf>
        <border outline="0">
          <left style="thin">
            <color indexed="64"/>
          </left>
          <right style="medium">
            <color indexed="64"/>
          </right>
          <top style="thin">
            <color indexed="64"/>
          </top>
          <bottom style="medium">
            <color indexed="64"/>
          </bottom>
        </border>
      </dxf>
    </rfmt>
    <rfmt sheetId="1" sqref="AZ15" start="0" length="0">
      <dxf>
        <border outline="0">
          <left style="thin">
            <color indexed="64"/>
          </left>
          <right style="medium">
            <color indexed="64"/>
          </right>
          <bottom style="thin">
            <color indexed="64"/>
          </bottom>
        </border>
      </dxf>
    </rfmt>
    <rfmt sheetId="1" sqref="AZ16" start="0" length="0">
      <dxf>
        <border outline="0">
          <left style="thin">
            <color indexed="64"/>
          </left>
          <right style="medium">
            <color indexed="64"/>
          </right>
          <top style="thin">
            <color indexed="64"/>
          </top>
          <bottom style="medium">
            <color indexed="64"/>
          </bottom>
        </border>
      </dxf>
    </rfmt>
    <rfmt sheetId="1" sqref="AZ17" start="0" length="0">
      <dxf>
        <border outline="0">
          <left style="thin">
            <color indexed="64"/>
          </left>
          <right style="medium">
            <color indexed="64"/>
          </right>
          <bottom style="thin">
            <color indexed="64"/>
          </bottom>
        </border>
      </dxf>
    </rfmt>
    <rfmt sheetId="1" sqref="AZ18" start="0" length="0">
      <dxf>
        <border outline="0">
          <left style="thin">
            <color indexed="64"/>
          </left>
          <right style="medium">
            <color indexed="64"/>
          </right>
          <top style="thin">
            <color indexed="64"/>
          </top>
          <bottom style="medium">
            <color indexed="64"/>
          </bottom>
        </border>
      </dxf>
    </rfmt>
    <rfmt sheetId="1" sqref="AZ19" start="0" length="0">
      <dxf>
        <border outline="0">
          <left style="thin">
            <color indexed="64"/>
          </left>
          <right style="medium">
            <color indexed="64"/>
          </right>
          <bottom style="thin">
            <color indexed="64"/>
          </bottom>
        </border>
      </dxf>
    </rfmt>
    <rfmt sheetId="1" sqref="AZ20" start="0" length="0">
      <dxf>
        <border outline="0">
          <left style="thin">
            <color indexed="64"/>
          </left>
          <right style="medium">
            <color indexed="64"/>
          </right>
          <top style="thin">
            <color indexed="64"/>
          </top>
          <bottom style="medium">
            <color indexed="64"/>
          </bottom>
        </border>
      </dxf>
    </rfmt>
    <rfmt sheetId="1" sqref="AZ21" start="0" length="0">
      <dxf>
        <border outline="0">
          <left style="thin">
            <color indexed="64"/>
          </left>
          <right style="medium">
            <color indexed="64"/>
          </right>
          <bottom style="thin">
            <color indexed="64"/>
          </bottom>
        </border>
      </dxf>
    </rfmt>
    <rfmt sheetId="1" sqref="AZ22" start="0" length="0">
      <dxf>
        <border outline="0">
          <left style="thin">
            <color indexed="64"/>
          </left>
          <right style="medium">
            <color indexed="64"/>
          </right>
          <top style="thin">
            <color indexed="64"/>
          </top>
          <bottom style="medium">
            <color indexed="64"/>
          </bottom>
        </border>
      </dxf>
    </rfmt>
    <rfmt sheetId="1" sqref="AZ23" start="0" length="0">
      <dxf>
        <border outline="0">
          <left style="thin">
            <color indexed="64"/>
          </left>
          <right style="medium">
            <color indexed="64"/>
          </right>
          <bottom style="thin">
            <color indexed="64"/>
          </bottom>
        </border>
      </dxf>
    </rfmt>
    <rfmt sheetId="1" sqref="AZ24" start="0" length="0">
      <dxf>
        <border outline="0">
          <left style="thin">
            <color indexed="64"/>
          </left>
          <right style="medium">
            <color indexed="64"/>
          </right>
          <top style="thin">
            <color indexed="64"/>
          </top>
          <bottom style="medium">
            <color indexed="64"/>
          </bottom>
        </border>
      </dxf>
    </rfmt>
    <rfmt sheetId="1" sqref="AZ25" start="0" length="0">
      <dxf>
        <border outline="0">
          <left style="thin">
            <color indexed="64"/>
          </left>
          <right style="medium">
            <color indexed="64"/>
          </right>
          <bottom style="thin">
            <color indexed="64"/>
          </bottom>
        </border>
      </dxf>
    </rfmt>
    <rfmt sheetId="1" sqref="AZ26" start="0" length="0">
      <dxf>
        <border outline="0">
          <left style="thin">
            <color indexed="64"/>
          </left>
          <right style="medium">
            <color indexed="64"/>
          </right>
          <top style="thin">
            <color indexed="64"/>
          </top>
          <bottom style="medium">
            <color indexed="64"/>
          </bottom>
        </border>
      </dxf>
    </rfmt>
    <rfmt sheetId="1" sqref="AZ27" start="0" length="0">
      <dxf>
        <border outline="0">
          <left style="thin">
            <color indexed="64"/>
          </left>
          <right style="medium">
            <color indexed="64"/>
          </right>
          <bottom style="thin">
            <color indexed="64"/>
          </bottom>
        </border>
      </dxf>
    </rfmt>
    <rfmt sheetId="1" sqref="AZ28" start="0" length="0">
      <dxf>
        <border outline="0">
          <left style="thin">
            <color indexed="64"/>
          </left>
          <right style="medium">
            <color indexed="64"/>
          </right>
          <top style="thin">
            <color indexed="64"/>
          </top>
          <bottom style="medium">
            <color indexed="64"/>
          </bottom>
        </border>
      </dxf>
    </rfmt>
    <rfmt sheetId="1" sqref="AZ29" start="0" length="0">
      <dxf>
        <border outline="0">
          <left style="thin">
            <color indexed="64"/>
          </left>
          <right style="medium">
            <color indexed="64"/>
          </right>
          <bottom style="thin">
            <color indexed="64"/>
          </bottom>
        </border>
      </dxf>
    </rfmt>
    <rfmt sheetId="1" sqref="AZ30" start="0" length="0">
      <dxf>
        <border outline="0">
          <left style="thin">
            <color indexed="64"/>
          </left>
          <right style="medium">
            <color indexed="64"/>
          </right>
          <top style="thin">
            <color indexed="64"/>
          </top>
          <bottom style="medium">
            <color indexed="64"/>
          </bottom>
        </border>
      </dxf>
    </rfmt>
    <rfmt sheetId="1" sqref="AZ31" start="0" length="0">
      <dxf>
        <border outline="0">
          <left style="thin">
            <color indexed="64"/>
          </left>
          <right style="medium">
            <color indexed="64"/>
          </right>
          <bottom style="thin">
            <color indexed="64"/>
          </bottom>
        </border>
      </dxf>
    </rfmt>
    <rfmt sheetId="1" sqref="AZ32" start="0" length="0">
      <dxf>
        <border outline="0">
          <left style="thin">
            <color indexed="64"/>
          </left>
          <right style="medium">
            <color indexed="64"/>
          </right>
          <top style="thin">
            <color indexed="64"/>
          </top>
          <bottom style="medium">
            <color indexed="64"/>
          </bottom>
        </border>
      </dxf>
    </rfmt>
    <rfmt sheetId="1" sqref="AZ33" start="0" length="0">
      <dxf>
        <border outline="0">
          <left style="thin">
            <color indexed="64"/>
          </left>
          <right style="medium">
            <color indexed="64"/>
          </right>
          <bottom style="thin">
            <color indexed="64"/>
          </bottom>
        </border>
      </dxf>
    </rfmt>
    <rfmt sheetId="1" sqref="AZ34" start="0" length="0">
      <dxf>
        <border outline="0">
          <left style="thin">
            <color indexed="64"/>
          </left>
          <right style="medium">
            <color indexed="64"/>
          </right>
          <top style="thin">
            <color indexed="64"/>
          </top>
          <bottom style="medium">
            <color indexed="64"/>
          </bottom>
        </border>
      </dxf>
    </rfmt>
    <rfmt sheetId="1" sqref="AZ35" start="0" length="0">
      <dxf>
        <border outline="0">
          <left style="thin">
            <color indexed="64"/>
          </left>
          <right style="medium">
            <color indexed="64"/>
          </right>
          <bottom style="thin">
            <color indexed="64"/>
          </bottom>
        </border>
      </dxf>
    </rfmt>
    <rfmt sheetId="1" sqref="AZ36" start="0" length="0">
      <dxf>
        <border outline="0">
          <left style="thin">
            <color indexed="64"/>
          </left>
          <right style="medium">
            <color indexed="64"/>
          </right>
          <top style="thin">
            <color indexed="64"/>
          </top>
          <bottom style="medium">
            <color indexed="64"/>
          </bottom>
        </border>
      </dxf>
    </rfmt>
    <rfmt sheetId="1" sqref="AZ37" start="0" length="0">
      <dxf>
        <border outline="0">
          <left style="thin">
            <color indexed="64"/>
          </left>
          <right style="medium">
            <color indexed="64"/>
          </right>
          <bottom style="thin">
            <color indexed="64"/>
          </bottom>
        </border>
      </dxf>
    </rfmt>
    <rfmt sheetId="1" sqref="AZ38" start="0" length="0">
      <dxf>
        <border outline="0">
          <left style="thin">
            <color indexed="64"/>
          </left>
          <right style="medium">
            <color indexed="64"/>
          </right>
          <top style="thin">
            <color indexed="64"/>
          </top>
          <bottom style="medium">
            <color indexed="64"/>
          </bottom>
        </border>
      </dxf>
    </rfmt>
    <rfmt sheetId="1" sqref="AZ39" start="0" length="0">
      <dxf>
        <border outline="0">
          <left style="thin">
            <color indexed="64"/>
          </left>
          <right style="medium">
            <color indexed="64"/>
          </right>
          <bottom style="thin">
            <color indexed="64"/>
          </bottom>
        </border>
      </dxf>
    </rfmt>
    <rfmt sheetId="1" sqref="AZ40" start="0" length="0">
      <dxf>
        <border outline="0">
          <left style="thin">
            <color indexed="64"/>
          </left>
          <right style="medium">
            <color indexed="64"/>
          </right>
          <top style="thin">
            <color indexed="64"/>
          </top>
          <bottom style="medium">
            <color indexed="64"/>
          </bottom>
        </border>
      </dxf>
    </rfmt>
    <rfmt sheetId="1" sqref="AZ41" start="0" length="0">
      <dxf>
        <border outline="0">
          <left style="thin">
            <color indexed="64"/>
          </left>
          <right style="medium">
            <color indexed="64"/>
          </right>
          <bottom style="thin">
            <color indexed="64"/>
          </bottom>
        </border>
      </dxf>
    </rfmt>
    <rfmt sheetId="1" sqref="AZ42" start="0" length="0">
      <dxf>
        <border outline="0">
          <left style="thin">
            <color indexed="64"/>
          </left>
          <right style="medium">
            <color indexed="64"/>
          </right>
          <top style="thin">
            <color indexed="64"/>
          </top>
          <bottom style="medium">
            <color indexed="64"/>
          </bottom>
        </border>
      </dxf>
    </rfmt>
    <rfmt sheetId="1" sqref="AZ43" start="0" length="0">
      <dxf>
        <numFmt numFmtId="167" formatCode="#,##0.000"/>
        <border outline="0">
          <left style="thin">
            <color indexed="64"/>
          </left>
          <right style="medium">
            <color indexed="64"/>
          </right>
          <bottom style="thin">
            <color indexed="64"/>
          </bottom>
        </border>
      </dxf>
    </rfmt>
    <rfmt sheetId="1" sqref="AZ44" start="0" length="0">
      <dxf>
        <numFmt numFmtId="167" formatCode="#,##0.000"/>
        <border outline="0">
          <left style="thin">
            <color indexed="64"/>
          </left>
          <right style="medium">
            <color indexed="64"/>
          </right>
          <top style="thin">
            <color indexed="64"/>
          </top>
          <bottom style="medium">
            <color indexed="64"/>
          </bottom>
        </border>
      </dxf>
    </rfmt>
    <rfmt sheetId="1" sqref="AZ45" start="0" length="0">
      <dxf>
        <border outline="0">
          <left style="thin">
            <color indexed="64"/>
          </left>
          <right style="medium">
            <color indexed="64"/>
          </right>
          <top style="medium">
            <color indexed="64"/>
          </top>
          <bottom style="thin">
            <color indexed="64"/>
          </bottom>
        </border>
      </dxf>
    </rfmt>
    <rfmt sheetId="1" sqref="AZ46" start="0" length="0">
      <dxf>
        <border outline="0">
          <left style="thin">
            <color indexed="64"/>
          </left>
          <right style="medium">
            <color indexed="64"/>
          </right>
          <top style="thin">
            <color indexed="64"/>
          </top>
          <bottom style="medium">
            <color indexed="64"/>
          </bottom>
        </border>
      </dxf>
    </rfmt>
    <rfmt sheetId="1" sqref="AZ47" start="0" length="0">
      <dxf>
        <border outline="0">
          <left style="thin">
            <color indexed="64"/>
          </left>
          <right style="medium">
            <color indexed="64"/>
          </right>
          <bottom style="thin">
            <color indexed="64"/>
          </bottom>
        </border>
      </dxf>
    </rfmt>
    <rfmt sheetId="1" sqref="AZ48" start="0" length="0">
      <dxf>
        <border outline="0">
          <left style="thin">
            <color indexed="64"/>
          </left>
          <right style="medium">
            <color indexed="64"/>
          </right>
          <top style="thin">
            <color indexed="64"/>
          </top>
          <bottom style="medium">
            <color indexed="64"/>
          </bottom>
        </border>
      </dxf>
    </rfmt>
    <rfmt sheetId="1" sqref="AZ49" start="0" length="0">
      <dxf>
        <border outline="0">
          <left style="thin">
            <color indexed="64"/>
          </left>
          <right style="medium">
            <color indexed="64"/>
          </right>
          <top style="thin">
            <color indexed="64"/>
          </top>
          <bottom style="thin">
            <color indexed="64"/>
          </bottom>
        </border>
      </dxf>
    </rfmt>
    <rfmt sheetId="1" sqref="AZ50" start="0" length="0">
      <dxf>
        <border outline="0">
          <left style="thin">
            <color indexed="64"/>
          </left>
          <right style="medium">
            <color indexed="64"/>
          </right>
          <top style="thin">
            <color indexed="64"/>
          </top>
          <bottom style="medium">
            <color indexed="64"/>
          </bottom>
        </border>
      </dxf>
    </rfmt>
    <rfmt sheetId="1" sqref="AZ51" start="0" length="0">
      <dxf>
        <border outline="0">
          <left style="thin">
            <color indexed="64"/>
          </left>
          <right style="medium">
            <color indexed="64"/>
          </right>
          <top style="thin">
            <color indexed="64"/>
          </top>
          <bottom style="thin">
            <color indexed="64"/>
          </bottom>
        </border>
      </dxf>
    </rfmt>
    <rfmt sheetId="1" sqref="AZ52" start="0" length="0">
      <dxf>
        <border outline="0">
          <left style="thin">
            <color indexed="64"/>
          </left>
          <right style="medium">
            <color indexed="64"/>
          </right>
          <top style="thin">
            <color indexed="64"/>
          </top>
          <bottom style="medium">
            <color indexed="64"/>
          </bottom>
        </border>
      </dxf>
    </rfmt>
    <rfmt sheetId="1" sqref="AZ53" start="0" length="0">
      <dxf>
        <border outline="0">
          <left style="thin">
            <color indexed="64"/>
          </left>
          <right style="medium">
            <color indexed="64"/>
          </right>
          <top style="thin">
            <color indexed="64"/>
          </top>
          <bottom style="thin">
            <color indexed="64"/>
          </bottom>
        </border>
      </dxf>
    </rfmt>
    <rfmt sheetId="1" sqref="AZ54" start="0" length="0">
      <dxf>
        <border outline="0">
          <left style="thin">
            <color indexed="64"/>
          </left>
          <right style="medium">
            <color indexed="64"/>
          </right>
          <top style="thin">
            <color indexed="64"/>
          </top>
          <bottom style="medium">
            <color indexed="64"/>
          </bottom>
        </border>
      </dxf>
    </rfmt>
    <rfmt sheetId="1" sqref="AZ55" start="0" length="0">
      <dxf>
        <border outline="0">
          <left style="thin">
            <color indexed="64"/>
          </left>
          <right style="medium">
            <color indexed="64"/>
          </right>
          <top style="thin">
            <color indexed="64"/>
          </top>
          <bottom style="thin">
            <color indexed="64"/>
          </bottom>
        </border>
      </dxf>
    </rfmt>
    <rfmt sheetId="1" sqref="AZ56" start="0" length="0">
      <dxf>
        <border outline="0">
          <left style="thin">
            <color indexed="64"/>
          </left>
          <right style="medium">
            <color indexed="64"/>
          </right>
          <top style="thin">
            <color indexed="64"/>
          </top>
          <bottom style="medium">
            <color indexed="64"/>
          </bottom>
        </border>
      </dxf>
    </rfmt>
    <rfmt sheetId="1" sqref="AZ57" start="0" length="0">
      <dxf>
        <border outline="0">
          <left style="thin">
            <color indexed="64"/>
          </left>
          <right style="medium">
            <color indexed="64"/>
          </right>
          <top style="thin">
            <color indexed="64"/>
          </top>
          <bottom style="thin">
            <color indexed="64"/>
          </bottom>
        </border>
      </dxf>
    </rfmt>
    <rfmt sheetId="1" sqref="AZ58" start="0" length="0">
      <dxf>
        <border outline="0">
          <left style="thin">
            <color indexed="64"/>
          </left>
          <right style="medium">
            <color indexed="64"/>
          </right>
          <top style="thin">
            <color indexed="64"/>
          </top>
          <bottom style="medium">
            <color indexed="64"/>
          </bottom>
        </border>
      </dxf>
    </rfmt>
    <rfmt sheetId="1" sqref="AZ59" start="0" length="0">
      <dxf>
        <border outline="0">
          <left style="thin">
            <color indexed="64"/>
          </left>
          <right style="medium">
            <color indexed="64"/>
          </right>
          <top style="thin">
            <color indexed="64"/>
          </top>
          <bottom style="thin">
            <color indexed="64"/>
          </bottom>
        </border>
      </dxf>
    </rfmt>
    <rfmt sheetId="1" sqref="AZ60" start="0" length="0">
      <dxf>
        <border outline="0">
          <left style="thin">
            <color indexed="64"/>
          </left>
          <right style="medium">
            <color indexed="64"/>
          </right>
          <top style="thin">
            <color indexed="64"/>
          </top>
          <bottom style="medium">
            <color indexed="64"/>
          </bottom>
        </border>
      </dxf>
    </rfmt>
    <rfmt sheetId="1" sqref="AZ61" start="0" length="0">
      <dxf>
        <border outline="0">
          <left style="thin">
            <color indexed="64"/>
          </left>
          <right style="medium">
            <color indexed="64"/>
          </right>
          <top style="thin">
            <color indexed="64"/>
          </top>
          <bottom style="thin">
            <color indexed="64"/>
          </bottom>
        </border>
      </dxf>
    </rfmt>
    <rfmt sheetId="1" sqref="AZ62" start="0" length="0">
      <dxf>
        <border outline="0">
          <left style="thin">
            <color indexed="64"/>
          </left>
          <right style="medium">
            <color indexed="64"/>
          </right>
          <top style="thin">
            <color indexed="64"/>
          </top>
          <bottom style="medium">
            <color indexed="64"/>
          </bottom>
        </border>
      </dxf>
    </rfmt>
    <rfmt sheetId="1" sqref="AZ63" start="0" length="0">
      <dxf>
        <border outline="0">
          <left style="thin">
            <color indexed="64"/>
          </left>
          <right style="medium">
            <color indexed="64"/>
          </right>
          <top style="thin">
            <color indexed="64"/>
          </top>
          <bottom style="thin">
            <color indexed="64"/>
          </bottom>
        </border>
      </dxf>
    </rfmt>
    <rfmt sheetId="1" sqref="AZ64" start="0" length="0">
      <dxf>
        <border outline="0">
          <left style="thin">
            <color indexed="64"/>
          </left>
          <right style="medium">
            <color indexed="64"/>
          </right>
          <top style="thin">
            <color indexed="64"/>
          </top>
          <bottom style="medium">
            <color indexed="64"/>
          </bottom>
        </border>
      </dxf>
    </rfmt>
    <rfmt sheetId="1" sqref="AZ65" start="0" length="0">
      <dxf>
        <border outline="0">
          <left style="thin">
            <color indexed="64"/>
          </left>
          <right style="medium">
            <color indexed="64"/>
          </right>
          <top style="thin">
            <color indexed="64"/>
          </top>
          <bottom style="thin">
            <color indexed="64"/>
          </bottom>
        </border>
      </dxf>
    </rfmt>
    <rfmt sheetId="1" sqref="AZ66" start="0" length="0">
      <dxf>
        <border outline="0">
          <left style="thin">
            <color indexed="64"/>
          </left>
          <right style="medium">
            <color indexed="64"/>
          </right>
          <top style="thin">
            <color indexed="64"/>
          </top>
          <bottom style="medium">
            <color indexed="64"/>
          </bottom>
        </border>
      </dxf>
    </rfmt>
    <rfmt sheetId="1" sqref="AZ67" start="0" length="0">
      <dxf>
        <border outline="0">
          <left style="thin">
            <color indexed="64"/>
          </left>
          <right style="medium">
            <color indexed="64"/>
          </right>
          <top style="thin">
            <color indexed="64"/>
          </top>
          <bottom style="thin">
            <color indexed="64"/>
          </bottom>
        </border>
      </dxf>
    </rfmt>
    <rfmt sheetId="1" sqref="AZ68" start="0" length="0">
      <dxf>
        <border outline="0">
          <left style="thin">
            <color indexed="64"/>
          </left>
          <right style="medium">
            <color indexed="64"/>
          </right>
          <top style="thin">
            <color indexed="64"/>
          </top>
        </border>
      </dxf>
    </rfmt>
    <rfmt sheetId="1" sqref="AZ69" start="0" length="0">
      <dxf>
        <border outline="0">
          <left style="thin">
            <color indexed="64"/>
          </left>
          <right style="medium">
            <color indexed="64"/>
          </right>
          <top style="medium">
            <color indexed="64"/>
          </top>
          <bottom style="thin">
            <color indexed="64"/>
          </bottom>
        </border>
      </dxf>
    </rfmt>
    <rfmt sheetId="1" sqref="AZ70" start="0" length="0">
      <dxf>
        <border outline="0">
          <left style="thin">
            <color indexed="64"/>
          </left>
          <right style="medium">
            <color indexed="64"/>
          </right>
          <top style="thin">
            <color indexed="64"/>
          </top>
          <bottom style="medium">
            <color indexed="64"/>
          </bottom>
        </border>
      </dxf>
    </rfmt>
    <rfmt sheetId="1" sqref="AZ71" start="0" length="0">
      <dxf>
        <border outline="0">
          <left style="thin">
            <color indexed="64"/>
          </left>
          <right style="medium">
            <color indexed="64"/>
          </right>
          <top style="thin">
            <color indexed="64"/>
          </top>
          <bottom style="thin">
            <color indexed="64"/>
          </bottom>
        </border>
      </dxf>
    </rfmt>
    <rfmt sheetId="1" sqref="AZ72" start="0" length="0">
      <dxf>
        <border outline="0">
          <left style="thin">
            <color indexed="64"/>
          </left>
          <right style="medium">
            <color indexed="64"/>
          </right>
          <top style="thin">
            <color indexed="64"/>
          </top>
          <bottom style="medium">
            <color indexed="64"/>
          </bottom>
        </border>
      </dxf>
    </rfmt>
    <rfmt sheetId="1" sqref="AZ73" start="0" length="0">
      <dxf>
        <border outline="0">
          <left style="thin">
            <color indexed="64"/>
          </left>
          <right style="medium">
            <color indexed="64"/>
          </right>
          <top style="thin">
            <color indexed="64"/>
          </top>
          <bottom style="thin">
            <color indexed="64"/>
          </bottom>
        </border>
      </dxf>
    </rfmt>
    <rfmt sheetId="1" sqref="AZ74" start="0" length="0">
      <dxf>
        <border outline="0">
          <left style="thin">
            <color indexed="64"/>
          </left>
          <right style="medium">
            <color indexed="64"/>
          </right>
          <top style="thin">
            <color indexed="64"/>
          </top>
          <bottom style="medium">
            <color indexed="64"/>
          </bottom>
        </border>
      </dxf>
    </rfmt>
    <rfmt sheetId="1" sqref="AZ75" start="0" length="0">
      <dxf>
        <border outline="0">
          <left style="thin">
            <color indexed="64"/>
          </left>
          <right style="medium">
            <color indexed="64"/>
          </right>
          <top style="thin">
            <color indexed="64"/>
          </top>
          <bottom style="thin">
            <color indexed="64"/>
          </bottom>
        </border>
      </dxf>
    </rfmt>
    <rfmt sheetId="1" sqref="AZ76" start="0" length="0">
      <dxf>
        <border outline="0">
          <left style="thin">
            <color indexed="64"/>
          </left>
          <right style="medium">
            <color indexed="64"/>
          </right>
          <top style="thin">
            <color indexed="64"/>
          </top>
          <bottom style="medium">
            <color indexed="64"/>
          </bottom>
        </border>
      </dxf>
    </rfmt>
    <rfmt sheetId="1" sqref="AZ77" start="0" length="0">
      <dxf>
        <border outline="0">
          <left style="thin">
            <color indexed="64"/>
          </left>
          <right style="medium">
            <color indexed="64"/>
          </right>
          <top style="thin">
            <color indexed="64"/>
          </top>
          <bottom style="thin">
            <color indexed="64"/>
          </bottom>
        </border>
      </dxf>
    </rfmt>
    <rfmt sheetId="1" sqref="AZ78" start="0" length="0">
      <dxf>
        <border outline="0">
          <left style="thin">
            <color indexed="64"/>
          </left>
          <right style="medium">
            <color indexed="64"/>
          </right>
          <top style="thin">
            <color indexed="64"/>
          </top>
          <bottom style="medium">
            <color indexed="64"/>
          </bottom>
        </border>
      </dxf>
    </rfmt>
    <rfmt sheetId="1" sqref="AZ79" start="0" length="0">
      <dxf>
        <border outline="0">
          <left style="thin">
            <color indexed="64"/>
          </left>
          <right style="medium">
            <color indexed="64"/>
          </right>
          <top style="thin">
            <color indexed="64"/>
          </top>
          <bottom style="thin">
            <color indexed="64"/>
          </bottom>
        </border>
      </dxf>
    </rfmt>
    <rfmt sheetId="1" sqref="AZ80" start="0" length="0">
      <dxf>
        <border outline="0">
          <left style="thin">
            <color indexed="64"/>
          </left>
          <right style="medium">
            <color indexed="64"/>
          </right>
          <top style="thin">
            <color indexed="64"/>
          </top>
          <bottom style="medium">
            <color indexed="64"/>
          </bottom>
        </border>
      </dxf>
    </rfmt>
    <rfmt sheetId="1" sqref="AZ81" start="0" length="0">
      <dxf>
        <font>
          <b/>
          <sz val="10"/>
          <color rgb="FFFF0000"/>
          <name val="Arial CE"/>
          <charset val="238"/>
          <scheme val="none"/>
        </font>
        <border outline="0">
          <left style="thin">
            <color indexed="64"/>
          </left>
          <right style="medium">
            <color indexed="64"/>
          </right>
          <top style="thin">
            <color indexed="64"/>
          </top>
          <bottom style="thin">
            <color indexed="64"/>
          </bottom>
        </border>
      </dxf>
    </rfmt>
    <rfmt sheetId="1" sqref="AZ82" start="0" length="0">
      <dxf>
        <border outline="0">
          <left style="thin">
            <color indexed="64"/>
          </left>
          <right style="medium">
            <color indexed="64"/>
          </right>
          <top style="thin">
            <color indexed="64"/>
          </top>
          <bottom style="medium">
            <color indexed="64"/>
          </bottom>
        </border>
      </dxf>
    </rfmt>
    <rfmt sheetId="1" sqref="AZ83" start="0" length="0">
      <dxf>
        <border outline="0">
          <left style="thin">
            <color indexed="64"/>
          </left>
          <right style="medium">
            <color indexed="64"/>
          </right>
          <top style="thin">
            <color indexed="64"/>
          </top>
          <bottom style="thin">
            <color indexed="64"/>
          </bottom>
        </border>
      </dxf>
    </rfmt>
    <rfmt sheetId="1" sqref="AZ84" start="0" length="0">
      <dxf>
        <border outline="0">
          <left style="thin">
            <color indexed="64"/>
          </left>
          <right style="medium">
            <color indexed="64"/>
          </right>
          <top style="thin">
            <color indexed="64"/>
          </top>
          <bottom style="medium">
            <color indexed="64"/>
          </bottom>
        </border>
      </dxf>
    </rfmt>
    <rfmt sheetId="1" sqref="AZ85" start="0" length="0">
      <dxf>
        <border outline="0">
          <left style="thin">
            <color indexed="64"/>
          </left>
          <right style="medium">
            <color indexed="64"/>
          </right>
          <top style="thin">
            <color indexed="64"/>
          </top>
          <bottom style="thin">
            <color indexed="64"/>
          </bottom>
        </border>
      </dxf>
    </rfmt>
    <rfmt sheetId="1" sqref="AZ86" start="0" length="0">
      <dxf>
        <border outline="0">
          <left style="thin">
            <color indexed="64"/>
          </left>
          <right style="medium">
            <color indexed="64"/>
          </right>
          <top style="thin">
            <color indexed="64"/>
          </top>
          <bottom style="medium">
            <color indexed="64"/>
          </bottom>
        </border>
      </dxf>
    </rfmt>
    <rfmt sheetId="1" sqref="AZ87" start="0" length="0">
      <dxf>
        <border outline="0">
          <left style="thin">
            <color indexed="64"/>
          </left>
          <right style="medium">
            <color indexed="64"/>
          </right>
          <top style="thin">
            <color indexed="64"/>
          </top>
          <bottom style="thin">
            <color indexed="64"/>
          </bottom>
        </border>
      </dxf>
    </rfmt>
    <rfmt sheetId="1" sqref="AZ88" start="0" length="0">
      <dxf>
        <border outline="0">
          <left style="thin">
            <color indexed="64"/>
          </left>
          <right style="medium">
            <color indexed="64"/>
          </right>
          <top style="thin">
            <color indexed="64"/>
          </top>
          <bottom style="medium">
            <color indexed="64"/>
          </bottom>
        </border>
      </dxf>
    </rfmt>
    <rfmt sheetId="1" sqref="AZ89" start="0" length="0">
      <dxf>
        <border outline="0">
          <left style="thin">
            <color indexed="64"/>
          </left>
          <right style="medium">
            <color indexed="64"/>
          </right>
          <top style="thin">
            <color indexed="64"/>
          </top>
          <bottom style="thin">
            <color indexed="64"/>
          </bottom>
        </border>
      </dxf>
    </rfmt>
    <rfmt sheetId="1" sqref="AZ90" start="0" length="0">
      <dxf>
        <border outline="0">
          <left style="thin">
            <color indexed="64"/>
          </left>
          <right style="medium">
            <color indexed="64"/>
          </right>
          <top style="thin">
            <color indexed="64"/>
          </top>
          <bottom style="medium">
            <color indexed="64"/>
          </bottom>
        </border>
      </dxf>
    </rfmt>
    <rfmt sheetId="1" sqref="AZ91" start="0" length="0">
      <dxf>
        <font>
          <sz val="9"/>
          <color auto="1"/>
          <name val="Arial CE"/>
          <charset val="238"/>
          <scheme val="none"/>
        </font>
        <border outline="0">
          <left style="thin">
            <color indexed="64"/>
          </left>
          <right style="medium">
            <color indexed="64"/>
          </right>
          <top style="thick">
            <color indexed="64"/>
          </top>
          <bottom style="thin">
            <color indexed="64"/>
          </bottom>
        </border>
      </dxf>
    </rfmt>
    <rfmt sheetId="1" sqref="AZ92" start="0" length="0">
      <dxf>
        <font>
          <sz val="9"/>
          <color auto="1"/>
          <name val="Arial CE"/>
          <charset val="238"/>
          <scheme val="none"/>
        </font>
        <border outline="0">
          <left style="thin">
            <color indexed="64"/>
          </left>
          <right style="medium">
            <color indexed="64"/>
          </right>
          <top style="thin">
            <color indexed="64"/>
          </top>
          <bottom style="medium">
            <color indexed="64"/>
          </bottom>
        </border>
      </dxf>
    </rfmt>
    <rfmt sheetId="1" sqref="AZ93" start="0" length="0">
      <dxf>
        <font>
          <sz val="9"/>
          <color auto="1"/>
          <name val="Arial CE"/>
          <charset val="238"/>
          <scheme val="none"/>
        </font>
        <border outline="0">
          <left style="thin">
            <color indexed="64"/>
          </left>
          <right style="medium">
            <color indexed="64"/>
          </right>
          <bottom style="thin">
            <color indexed="64"/>
          </bottom>
        </border>
      </dxf>
    </rfmt>
    <rfmt sheetId="1" sqref="AZ94" start="0" length="0">
      <dxf>
        <font>
          <sz val="9"/>
          <color auto="1"/>
          <name val="Arial CE"/>
          <charset val="238"/>
          <scheme val="none"/>
        </font>
        <border outline="0">
          <left style="thin">
            <color indexed="64"/>
          </left>
          <right style="medium">
            <color indexed="64"/>
          </right>
          <top style="thin">
            <color indexed="64"/>
          </top>
        </border>
      </dxf>
    </rfmt>
    <rfmt sheetId="1" sqref="AZ95" start="0" length="0">
      <dxf>
        <font>
          <sz val="9"/>
          <color auto="1"/>
          <name val="Arial CE"/>
          <charset val="238"/>
          <scheme val="none"/>
        </font>
        <border outline="0">
          <left style="thin">
            <color indexed="64"/>
          </left>
          <right style="medium">
            <color indexed="64"/>
          </right>
          <top style="medium">
            <color indexed="64"/>
          </top>
          <bottom style="thin">
            <color indexed="64"/>
          </bottom>
        </border>
      </dxf>
    </rfmt>
    <rfmt sheetId="1" sqref="AZ96" start="0" length="0">
      <dxf>
        <font>
          <sz val="9"/>
          <color auto="1"/>
          <name val="Arial CE"/>
          <charset val="238"/>
          <scheme val="none"/>
        </font>
        <border outline="0">
          <left style="thin">
            <color indexed="64"/>
          </left>
          <right style="medium">
            <color indexed="64"/>
          </right>
          <top style="thin">
            <color indexed="64"/>
          </top>
          <bottom style="medium">
            <color indexed="64"/>
          </bottom>
        </border>
      </dxf>
    </rfmt>
    <rfmt sheetId="1" sqref="AZ97" start="0" length="0">
      <dxf>
        <font>
          <sz val="9"/>
          <color auto="1"/>
          <name val="Arial CE"/>
          <charset val="238"/>
          <scheme val="none"/>
        </font>
        <border outline="0">
          <left style="thin">
            <color indexed="64"/>
          </left>
          <right style="medium">
            <color indexed="64"/>
          </right>
          <bottom style="thin">
            <color indexed="64"/>
          </bottom>
        </border>
      </dxf>
    </rfmt>
    <rfmt sheetId="1" sqref="AZ98" start="0" length="0">
      <dxf>
        <font>
          <sz val="9"/>
          <color auto="1"/>
          <name val="Arial CE"/>
          <charset val="238"/>
          <scheme val="none"/>
        </font>
        <border outline="0">
          <left style="thin">
            <color indexed="64"/>
          </left>
          <right style="medium">
            <color indexed="64"/>
          </right>
          <top style="thin">
            <color indexed="64"/>
          </top>
        </border>
      </dxf>
    </rfmt>
    <rfmt sheetId="1" sqref="AZ99" start="0" length="0">
      <dxf>
        <font>
          <sz val="9"/>
          <color auto="1"/>
          <name val="Arial CE"/>
          <charset val="238"/>
          <scheme val="none"/>
        </font>
        <border outline="0">
          <left style="thin">
            <color indexed="64"/>
          </left>
          <right style="medium">
            <color indexed="64"/>
          </right>
          <top style="medium">
            <color indexed="64"/>
          </top>
          <bottom style="thin">
            <color indexed="64"/>
          </bottom>
        </border>
      </dxf>
    </rfmt>
    <rfmt sheetId="1" sqref="AZ100" start="0" length="0">
      <dxf>
        <font>
          <sz val="9"/>
          <color auto="1"/>
          <name val="Arial CE"/>
          <charset val="238"/>
          <scheme val="none"/>
        </font>
        <border outline="0">
          <left style="thin">
            <color indexed="64"/>
          </left>
          <right style="medium">
            <color indexed="64"/>
          </right>
          <top style="thin">
            <color indexed="64"/>
          </top>
          <bottom style="medium">
            <color indexed="64"/>
          </bottom>
        </border>
      </dxf>
    </rfmt>
    <rfmt sheetId="1" sqref="AZ101" start="0" length="0">
      <dxf>
        <font>
          <sz val="9"/>
          <color auto="1"/>
          <name val="Arial CE"/>
          <charset val="238"/>
          <scheme val="none"/>
        </font>
        <border outline="0">
          <left style="thin">
            <color indexed="64"/>
          </left>
          <right style="medium">
            <color indexed="64"/>
          </right>
          <bottom style="thin">
            <color indexed="64"/>
          </bottom>
        </border>
      </dxf>
    </rfmt>
    <rfmt sheetId="1" sqref="AZ102" start="0" length="0">
      <dxf>
        <font>
          <sz val="9"/>
          <color auto="1"/>
          <name val="Arial CE"/>
          <charset val="238"/>
          <scheme val="none"/>
        </font>
        <border outline="0">
          <left style="thin">
            <color indexed="64"/>
          </left>
          <right style="medium">
            <color indexed="64"/>
          </right>
          <top style="thin">
            <color indexed="64"/>
          </top>
          <bottom style="medium">
            <color indexed="64"/>
          </bottom>
        </border>
      </dxf>
    </rfmt>
    <rfmt sheetId="1" sqref="AZ103" start="0" length="0">
      <dxf>
        <font>
          <sz val="9"/>
          <color auto="1"/>
          <name val="Arial CE"/>
          <charset val="238"/>
          <scheme val="none"/>
        </font>
        <border outline="0">
          <left style="thin">
            <color indexed="64"/>
          </left>
          <right style="medium">
            <color indexed="64"/>
          </right>
          <top style="medium">
            <color indexed="64"/>
          </top>
          <bottom style="thin">
            <color indexed="64"/>
          </bottom>
        </border>
      </dxf>
    </rfmt>
    <rfmt sheetId="1" sqref="AZ104" start="0" length="0">
      <dxf>
        <font>
          <sz val="9"/>
          <color auto="1"/>
          <name val="Arial CE"/>
          <charset val="238"/>
          <scheme val="none"/>
        </font>
        <border outline="0">
          <left style="thin">
            <color indexed="64"/>
          </left>
          <right style="medium">
            <color indexed="64"/>
          </right>
          <top style="thin">
            <color indexed="64"/>
          </top>
          <bottom style="medium">
            <color indexed="64"/>
          </bottom>
        </border>
      </dxf>
    </rfmt>
    <rfmt sheetId="1" sqref="AZ105" start="0" length="0">
      <dxf>
        <font>
          <sz val="9"/>
          <color auto="1"/>
          <name val="Arial CE"/>
          <charset val="238"/>
          <scheme val="none"/>
        </font>
        <border outline="0">
          <left style="thin">
            <color indexed="64"/>
          </left>
          <right style="medium">
            <color indexed="64"/>
          </right>
          <top style="medium">
            <color indexed="64"/>
          </top>
          <bottom style="thin">
            <color indexed="64"/>
          </bottom>
        </border>
      </dxf>
    </rfmt>
    <rfmt sheetId="1" sqref="AZ106" start="0" length="0">
      <dxf>
        <font>
          <sz val="9"/>
          <color auto="1"/>
          <name val="Arial CE"/>
          <charset val="238"/>
          <scheme val="none"/>
        </font>
        <border outline="0">
          <left style="thin">
            <color indexed="64"/>
          </left>
          <right style="medium">
            <color indexed="64"/>
          </right>
          <top style="thin">
            <color indexed="64"/>
          </top>
          <bottom style="medium">
            <color indexed="64"/>
          </bottom>
        </border>
      </dxf>
    </rfmt>
    <rfmt sheetId="1" sqref="AZ107" start="0" length="0">
      <dxf>
        <font>
          <sz val="9"/>
          <color auto="1"/>
          <name val="Arial CE"/>
          <charset val="238"/>
          <scheme val="none"/>
        </font>
        <border outline="0">
          <left style="thin">
            <color indexed="64"/>
          </left>
          <right style="medium">
            <color indexed="64"/>
          </right>
          <top style="medium">
            <color indexed="64"/>
          </top>
          <bottom style="thin">
            <color indexed="64"/>
          </bottom>
        </border>
      </dxf>
    </rfmt>
    <rfmt sheetId="1" sqref="AZ108" start="0" length="0">
      <dxf>
        <font>
          <sz val="9"/>
          <color auto="1"/>
          <name val="Arial CE"/>
          <charset val="238"/>
          <scheme val="none"/>
        </font>
        <border outline="0">
          <left style="thin">
            <color indexed="64"/>
          </left>
          <right style="medium">
            <color indexed="64"/>
          </right>
          <top style="thin">
            <color indexed="64"/>
          </top>
          <bottom style="medium">
            <color indexed="64"/>
          </bottom>
        </border>
      </dxf>
    </rfmt>
    <rfmt sheetId="1" sqref="AZ109" start="0" length="0">
      <dxf>
        <font>
          <sz val="9"/>
          <color auto="1"/>
          <name val="Arial CE"/>
          <charset val="238"/>
          <scheme val="none"/>
        </font>
        <border outline="0">
          <left style="thin">
            <color indexed="64"/>
          </left>
          <right style="medium">
            <color indexed="64"/>
          </right>
          <top style="medium">
            <color indexed="64"/>
          </top>
          <bottom style="thin">
            <color indexed="64"/>
          </bottom>
        </border>
      </dxf>
    </rfmt>
    <rfmt sheetId="1" sqref="AZ110" start="0" length="0">
      <dxf>
        <font>
          <sz val="9"/>
          <color auto="1"/>
          <name val="Arial CE"/>
          <charset val="238"/>
          <scheme val="none"/>
        </font>
        <border outline="0">
          <left style="thin">
            <color indexed="64"/>
          </left>
          <right style="medium">
            <color indexed="64"/>
          </right>
          <top style="thin">
            <color indexed="64"/>
          </top>
          <bottom style="medium">
            <color indexed="64"/>
          </bottom>
        </border>
      </dxf>
    </rfmt>
    <rcc rId="0" sId="1" dxf="1">
      <nc r="AZ111">
        <f>SUM(AZ5:AZ110)</f>
      </nc>
      <ndxf>
        <numFmt numFmtId="168" formatCode="#,##0.0"/>
      </ndxf>
    </rcc>
    <rfmt sheetId="1" sqref="AZ112" start="0" length="0">
      <dxf/>
    </rfmt>
    <rcc rId="0" sId="1" dxf="1">
      <nc r="AZ113">
        <f>SUMIF($C$5:$C$110,"PED",AZ$5:AZ$110)</f>
      </nc>
      <ndxf>
        <font>
          <sz val="10"/>
          <color auto="1"/>
          <name val="Arial CE"/>
          <charset val="238"/>
          <scheme val="none"/>
        </font>
        <numFmt numFmtId="167" formatCode="#,##0.000"/>
      </ndxf>
    </rcc>
    <rcc rId="0" sId="1" dxf="1">
      <nc r="AZ114">
        <f>SUMIF($C$5:$C$110,"NEPED",AZ$5:AZ$110)</f>
      </nc>
      <ndxf>
        <font>
          <sz val="10"/>
          <color auto="1"/>
          <name val="Arial CE"/>
          <charset val="238"/>
          <scheme val="none"/>
        </font>
        <numFmt numFmtId="167" formatCode="#,##0.000"/>
      </ndxf>
    </rcc>
    <rfmt sheetId="1" sqref="AZ115" start="0" length="0">
      <dxf/>
    </rfmt>
  </rrc>
  <rrc rId="7557" sId="1" ref="AZ1:AZ1048576" action="deleteCol">
    <undo index="65535" exp="area" ref3D="1" dr="$A$2:$XFD$4" dn="Z_F3D1AC9C_FE0D_438A_88AC_8D3A8FAAA497_.wvu.PrintTitles" sId="1"/>
    <undo index="65535" exp="area" ref3D="1" dr="$A$1:$XFD$4" dn="Z_E18F526E_3662_4F2A_832F_18B708A7FC98_.wvu.PrintTitles" sId="1"/>
    <undo index="65535" exp="area" ref3D="1" dr="$A$1:$XFD$4" dn="Z_E2F615B6_BBCA_4E66_88C3_CC39B7FC8D9C_.wvu.PrintTitles" sId="1"/>
    <undo index="65535" exp="area" ref3D="1" dr="$A$1:$XFD$4" dn="Z_D6DB05B1_397F_4DFD_8DE6_12D29C310C44_.wvu.PrintTitles" sId="1"/>
    <undo index="65535" exp="area" ref3D="1" dr="$A$1:$XFD$4" dn="Z_CC19F704_C7A3_4D0D_B65E_971BF5D6AF9C_.wvu.PrintTitles" sId="1"/>
    <undo index="65535" exp="area" ref3D="1" dr="$A$1:$XFD$4" dn="Z_0B96E24D_B6C1_4EBE_A0B1_F83E680D491E_.wvu.PrintTitles" sId="1"/>
    <undo index="65535" exp="area" ref3D="1" dr="$A$1:$XFD$4" dn="Z_04917EA0_AEB4_44DB_A74D_B68FB737E1D8_.wvu.PrintTitles" sId="1"/>
    <undo index="65535" exp="area" ref3D="1" dr="$A$1:$XFD$4" dn="Názvy_tisku" sId="1"/>
    <undo index="65535" exp="area" ref3D="1" dr="$A$1:$XFD$4" dn="Z_FE72A262_5F60_4734_BA37_E1F53DE32186_.wvu.PrintTitles" sId="1"/>
    <undo index="65535" exp="area" ref3D="1" dr="$A$2:$XFD$4" dn="Z_B2D20EA2_AB1E_474D_9FDB_B8A61C912297_.wvu.PrintTitles" sId="1"/>
    <undo index="65535" exp="area" ref3D="1" dr="$A$2:$XFD$4" dn="Z_9FDDAA86_AF96_4D9B_BEAF_E6D32D874E90_.wvu.PrintTitles" sId="1"/>
    <undo index="65535" exp="area" ref3D="1" dr="$A$1:$XFD$4" dn="Z_972E7F8C_31AC_4DFF_B689_2F9F300E0209_.wvu.PrintTitles" sId="1"/>
    <undo index="65535" exp="area" ref3D="1" dr="$A$1:$XFD$4" dn="Z_7A694604_DFE4_434C_BF7B_7E97A9C037D7_.wvu.PrintTitles" sId="1"/>
    <undo index="65535" exp="area" ref3D="1" dr="$A$2:$XFD$4" dn="Z_73A9278F_ACD2_46CC_90F0_5FE6E8646A78_.wvu.PrintTitles" sId="1"/>
    <undo index="65535" exp="area" ref3D="1" dr="$A$1:$XFD$4" dn="Z_5FC9C78E_5B53_4558_848D_02C7639ADF8F_.wvu.PrintTitles" sId="1"/>
    <undo index="65535" exp="area" ref3D="1" dr="$A$1:$XFD$4" dn="Z_5BD10AFD_3F28_45D2_863B_A9DD20A80976_.wvu.PrintTitles" sId="1"/>
    <undo index="65535" exp="area" ref3D="1" dr="$A$1:$XFD$4" dn="Z_648EDD87_2654_4B80_BBE4_7C270B7F7285_.wvu.PrintTitles" sId="1"/>
    <undo index="65535" exp="area" ref3D="1" dr="$A$2:$XFD$4" dn="Z_4F6545A6_568C_4395_A38E_00A03A6331A8_.wvu.PrintTitles" sId="1"/>
    <undo index="65535" exp="area" ref3D="1" dr="$A$3:$XFD$3" dn="Z_3D139D5F_E81C_49AC_B722_61A6B21833C7_.wvu.PrintTitles" sId="1"/>
    <undo index="65535" exp="area" ref3D="1" dr="$A$1:$XFD$4" dn="Z_21FB03B5_FEC1_457E_9D5D_AEAF28571CD0_.wvu.PrintTitles" sId="1"/>
    <rfmt sheetId="1" xfDxf="1" sqref="AZ1:AZ1048576" start="0" length="0">
      <dxf/>
    </rfmt>
    <rfmt sheetId="1" sqref="AZ1" start="0" length="0">
      <dxf>
        <numFmt numFmtId="4" formatCode="#,##0.00"/>
        <fill>
          <patternFill patternType="solid">
            <bgColor rgb="FFFFFF00"/>
          </patternFill>
        </fill>
      </dxf>
    </rfmt>
    <rfmt sheetId="1" sqref="AZ2" start="0" length="0">
      <dxf>
        <numFmt numFmtId="30" formatCode="@"/>
        <fill>
          <patternFill patternType="solid">
            <bgColor rgb="FFFFFF00"/>
          </patternFill>
        </fill>
        <alignment horizontal="center" vertical="top"/>
      </dxf>
    </rfmt>
    <rcc rId="0" sId="1" dxf="1">
      <nc r="AZ3" t="inlineStr">
        <is>
          <t xml:space="preserve">úprava OON proti </t>
        </is>
      </nc>
      <ndxf>
        <font>
          <sz val="9"/>
          <color auto="1"/>
          <name val="Times New Roman CE"/>
          <family val="1"/>
          <charset val="238"/>
          <scheme val="none"/>
        </font>
        <numFmt numFmtId="4" formatCode="#,##0.00"/>
        <alignment horizontal="center" vertical="top" wrapText="1"/>
        <border outline="0">
          <left style="medium">
            <color indexed="64"/>
          </left>
          <right style="medium">
            <color indexed="64"/>
          </right>
          <top style="medium">
            <color indexed="64"/>
          </top>
        </border>
      </ndxf>
    </rcc>
    <rcc rId="0" sId="1" dxf="1">
      <nc r="AZ4" t="inlineStr">
        <is>
          <t>rozpisu</t>
        </is>
      </nc>
      <ndxf>
        <font>
          <sz val="10"/>
          <color auto="1"/>
          <name val="Times New Roman CE"/>
          <family val="1"/>
          <charset val="238"/>
          <scheme val="none"/>
        </font>
        <numFmt numFmtId="4" formatCode="#,##0.00"/>
        <alignment horizontal="center" vertical="top"/>
        <border outline="0">
          <left style="medium">
            <color indexed="64"/>
          </left>
          <right style="medium">
            <color indexed="64"/>
          </right>
          <bottom style="medium">
            <color indexed="64"/>
          </bottom>
        </border>
      </ndxf>
    </rcc>
    <rfmt sheetId="1" sqref="AZ5" start="0" length="0">
      <dxf>
        <border outline="0">
          <left style="medium">
            <color indexed="64"/>
          </left>
          <right style="medium">
            <color indexed="64"/>
          </right>
        </border>
      </dxf>
    </rfmt>
    <rfmt sheetId="1" sqref="AZ6" start="0" length="0">
      <dxf>
        <border outline="0">
          <left style="medium">
            <color indexed="64"/>
          </left>
          <right style="medium">
            <color indexed="64"/>
          </right>
        </border>
      </dxf>
    </rfmt>
    <rfmt sheetId="1" sqref="AZ7" start="0" length="0">
      <dxf>
        <border outline="0">
          <left style="medium">
            <color indexed="64"/>
          </left>
          <right style="medium">
            <color indexed="64"/>
          </right>
        </border>
      </dxf>
    </rfmt>
    <rfmt sheetId="1" sqref="AZ8" start="0" length="0">
      <dxf>
        <border outline="0">
          <left style="medium">
            <color indexed="64"/>
          </left>
          <right style="medium">
            <color indexed="64"/>
          </right>
        </border>
      </dxf>
    </rfmt>
    <rfmt sheetId="1" sqref="AZ9" start="0" length="0">
      <dxf>
        <border outline="0">
          <left style="medium">
            <color indexed="64"/>
          </left>
          <right style="medium">
            <color indexed="64"/>
          </right>
        </border>
      </dxf>
    </rfmt>
    <rfmt sheetId="1" sqref="AZ10" start="0" length="0">
      <dxf>
        <border outline="0">
          <left style="medium">
            <color indexed="64"/>
          </left>
          <right style="medium">
            <color indexed="64"/>
          </right>
        </border>
      </dxf>
    </rfmt>
    <rfmt sheetId="1" sqref="AZ11" start="0" length="0">
      <dxf>
        <border outline="0">
          <left style="medium">
            <color indexed="64"/>
          </left>
          <right style="medium">
            <color indexed="64"/>
          </right>
        </border>
      </dxf>
    </rfmt>
    <rfmt sheetId="1" sqref="AZ12" start="0" length="0">
      <dxf>
        <border outline="0">
          <left style="medium">
            <color indexed="64"/>
          </left>
          <right style="medium">
            <color indexed="64"/>
          </right>
        </border>
      </dxf>
    </rfmt>
    <rfmt sheetId="1" sqref="AZ13" start="0" length="0">
      <dxf>
        <border outline="0">
          <left style="medium">
            <color indexed="64"/>
          </left>
          <right style="medium">
            <color indexed="64"/>
          </right>
        </border>
      </dxf>
    </rfmt>
    <rfmt sheetId="1" sqref="AZ14" start="0" length="0">
      <dxf>
        <border outline="0">
          <left style="medium">
            <color indexed="64"/>
          </left>
          <right style="medium">
            <color indexed="64"/>
          </right>
        </border>
      </dxf>
    </rfmt>
    <rfmt sheetId="1" sqref="AZ15" start="0" length="0">
      <dxf>
        <border outline="0">
          <left style="medium">
            <color indexed="64"/>
          </left>
          <right style="medium">
            <color indexed="64"/>
          </right>
        </border>
      </dxf>
    </rfmt>
    <rfmt sheetId="1" sqref="AZ16" start="0" length="0">
      <dxf>
        <border outline="0">
          <left style="medium">
            <color indexed="64"/>
          </left>
          <right style="medium">
            <color indexed="64"/>
          </right>
        </border>
      </dxf>
    </rfmt>
    <rfmt sheetId="1" sqref="AZ17" start="0" length="0">
      <dxf>
        <border outline="0">
          <left style="medium">
            <color indexed="64"/>
          </left>
          <right style="medium">
            <color indexed="64"/>
          </right>
        </border>
      </dxf>
    </rfmt>
    <rfmt sheetId="1" sqref="AZ18" start="0" length="0">
      <dxf>
        <border outline="0">
          <left style="medium">
            <color indexed="64"/>
          </left>
          <right style="medium">
            <color indexed="64"/>
          </right>
        </border>
      </dxf>
    </rfmt>
    <rfmt sheetId="1" sqref="AZ19" start="0" length="0">
      <dxf>
        <border outline="0">
          <left style="medium">
            <color indexed="64"/>
          </left>
          <right style="medium">
            <color indexed="64"/>
          </right>
        </border>
      </dxf>
    </rfmt>
    <rfmt sheetId="1" sqref="AZ20" start="0" length="0">
      <dxf>
        <border outline="0">
          <left style="medium">
            <color indexed="64"/>
          </left>
          <right style="medium">
            <color indexed="64"/>
          </right>
        </border>
      </dxf>
    </rfmt>
    <rfmt sheetId="1" sqref="AZ21" start="0" length="0">
      <dxf>
        <border outline="0">
          <left style="medium">
            <color indexed="64"/>
          </left>
          <right style="medium">
            <color indexed="64"/>
          </right>
        </border>
      </dxf>
    </rfmt>
    <rfmt sheetId="1" sqref="AZ22" start="0" length="0">
      <dxf>
        <border outline="0">
          <left style="medium">
            <color indexed="64"/>
          </left>
          <right style="medium">
            <color indexed="64"/>
          </right>
        </border>
      </dxf>
    </rfmt>
    <rfmt sheetId="1" sqref="AZ23" start="0" length="0">
      <dxf>
        <border outline="0">
          <left style="medium">
            <color indexed="64"/>
          </left>
          <right style="medium">
            <color indexed="64"/>
          </right>
        </border>
      </dxf>
    </rfmt>
    <rfmt sheetId="1" sqref="AZ24" start="0" length="0">
      <dxf>
        <border outline="0">
          <left style="medium">
            <color indexed="64"/>
          </left>
          <right style="medium">
            <color indexed="64"/>
          </right>
        </border>
      </dxf>
    </rfmt>
    <rfmt sheetId="1" sqref="AZ25" start="0" length="0">
      <dxf>
        <border outline="0">
          <left style="medium">
            <color indexed="64"/>
          </left>
          <right style="medium">
            <color indexed="64"/>
          </right>
        </border>
      </dxf>
    </rfmt>
    <rfmt sheetId="1" sqref="AZ26" start="0" length="0">
      <dxf>
        <border outline="0">
          <left style="medium">
            <color indexed="64"/>
          </left>
          <right style="medium">
            <color indexed="64"/>
          </right>
        </border>
      </dxf>
    </rfmt>
    <rfmt sheetId="1" sqref="AZ27" start="0" length="0">
      <dxf>
        <border outline="0">
          <left style="medium">
            <color indexed="64"/>
          </left>
          <right style="medium">
            <color indexed="64"/>
          </right>
        </border>
      </dxf>
    </rfmt>
    <rfmt sheetId="1" sqref="AZ28" start="0" length="0">
      <dxf>
        <border outline="0">
          <left style="medium">
            <color indexed="64"/>
          </left>
          <right style="medium">
            <color indexed="64"/>
          </right>
        </border>
      </dxf>
    </rfmt>
    <rfmt sheetId="1" sqref="AZ29" start="0" length="0">
      <dxf>
        <border outline="0">
          <left style="medium">
            <color indexed="64"/>
          </left>
          <right style="medium">
            <color indexed="64"/>
          </right>
        </border>
      </dxf>
    </rfmt>
    <rfmt sheetId="1" sqref="AZ30" start="0" length="0">
      <dxf>
        <border outline="0">
          <left style="medium">
            <color indexed="64"/>
          </left>
          <right style="medium">
            <color indexed="64"/>
          </right>
        </border>
      </dxf>
    </rfmt>
    <rfmt sheetId="1" sqref="AZ31" start="0" length="0">
      <dxf>
        <border outline="0">
          <left style="medium">
            <color indexed="64"/>
          </left>
          <right style="medium">
            <color indexed="64"/>
          </right>
        </border>
      </dxf>
    </rfmt>
    <rfmt sheetId="1" sqref="AZ32" start="0" length="0">
      <dxf>
        <border outline="0">
          <left style="medium">
            <color indexed="64"/>
          </left>
          <right style="medium">
            <color indexed="64"/>
          </right>
        </border>
      </dxf>
    </rfmt>
    <rfmt sheetId="1" sqref="AZ33" start="0" length="0">
      <dxf>
        <border outline="0">
          <left style="medium">
            <color indexed="64"/>
          </left>
          <right style="medium">
            <color indexed="64"/>
          </right>
        </border>
      </dxf>
    </rfmt>
    <rfmt sheetId="1" sqref="AZ34" start="0" length="0">
      <dxf>
        <border outline="0">
          <left style="medium">
            <color indexed="64"/>
          </left>
          <right style="medium">
            <color indexed="64"/>
          </right>
        </border>
      </dxf>
    </rfmt>
    <rfmt sheetId="1" sqref="AZ35" start="0" length="0">
      <dxf>
        <border outline="0">
          <left style="medium">
            <color indexed="64"/>
          </left>
          <right style="medium">
            <color indexed="64"/>
          </right>
        </border>
      </dxf>
    </rfmt>
    <rfmt sheetId="1" sqref="AZ36" start="0" length="0">
      <dxf>
        <border outline="0">
          <left style="medium">
            <color indexed="64"/>
          </left>
          <right style="medium">
            <color indexed="64"/>
          </right>
        </border>
      </dxf>
    </rfmt>
    <rfmt sheetId="1" sqref="AZ37" start="0" length="0">
      <dxf>
        <border outline="0">
          <left style="medium">
            <color indexed="64"/>
          </left>
          <right style="medium">
            <color indexed="64"/>
          </right>
        </border>
      </dxf>
    </rfmt>
    <rfmt sheetId="1" sqref="AZ38" start="0" length="0">
      <dxf>
        <border outline="0">
          <left style="medium">
            <color indexed="64"/>
          </left>
          <right style="medium">
            <color indexed="64"/>
          </right>
        </border>
      </dxf>
    </rfmt>
    <rfmt sheetId="1" sqref="AZ39" start="0" length="0">
      <dxf>
        <border outline="0">
          <left style="medium">
            <color indexed="64"/>
          </left>
          <right style="medium">
            <color indexed="64"/>
          </right>
        </border>
      </dxf>
    </rfmt>
    <rfmt sheetId="1" sqref="AZ40" start="0" length="0">
      <dxf>
        <border outline="0">
          <left style="medium">
            <color indexed="64"/>
          </left>
          <right style="medium">
            <color indexed="64"/>
          </right>
        </border>
      </dxf>
    </rfmt>
    <rfmt sheetId="1" sqref="AZ41" start="0" length="0">
      <dxf>
        <border outline="0">
          <left style="medium">
            <color indexed="64"/>
          </left>
          <right style="medium">
            <color indexed="64"/>
          </right>
        </border>
      </dxf>
    </rfmt>
    <rfmt sheetId="1" sqref="AZ42" start="0" length="0">
      <dxf>
        <border outline="0">
          <left style="medium">
            <color indexed="64"/>
          </left>
          <right style="medium">
            <color indexed="64"/>
          </right>
        </border>
      </dxf>
    </rfmt>
    <rfmt sheetId="1" sqref="AZ43" start="0" length="0">
      <dxf>
        <border outline="0">
          <left style="medium">
            <color indexed="64"/>
          </left>
          <right style="medium">
            <color indexed="64"/>
          </right>
        </border>
      </dxf>
    </rfmt>
    <rfmt sheetId="1" sqref="AZ44" start="0" length="0">
      <dxf>
        <border outline="0">
          <left style="medium">
            <color indexed="64"/>
          </left>
          <right style="medium">
            <color indexed="64"/>
          </right>
        </border>
      </dxf>
    </rfmt>
    <rfmt sheetId="1" sqref="AZ45" start="0" length="0">
      <dxf>
        <border outline="0">
          <left style="medium">
            <color indexed="64"/>
          </left>
          <right style="medium">
            <color indexed="64"/>
          </right>
        </border>
      </dxf>
    </rfmt>
    <rfmt sheetId="1" sqref="AZ46" start="0" length="0">
      <dxf>
        <border outline="0">
          <left style="medium">
            <color indexed="64"/>
          </left>
          <right style="medium">
            <color indexed="64"/>
          </right>
        </border>
      </dxf>
    </rfmt>
    <rfmt sheetId="1" sqref="AZ47" start="0" length="0">
      <dxf>
        <border outline="0">
          <left style="medium">
            <color indexed="64"/>
          </left>
          <right style="medium">
            <color indexed="64"/>
          </right>
        </border>
      </dxf>
    </rfmt>
    <rfmt sheetId="1" sqref="AZ48" start="0" length="0">
      <dxf>
        <border outline="0">
          <left style="medium">
            <color indexed="64"/>
          </left>
          <right style="medium">
            <color indexed="64"/>
          </right>
        </border>
      </dxf>
    </rfmt>
    <rfmt sheetId="1" sqref="AZ49" start="0" length="0">
      <dxf>
        <border outline="0">
          <left style="medium">
            <color indexed="64"/>
          </left>
          <right style="medium">
            <color indexed="64"/>
          </right>
        </border>
      </dxf>
    </rfmt>
    <rfmt sheetId="1" sqref="AZ50" start="0" length="0">
      <dxf>
        <border outline="0">
          <left style="medium">
            <color indexed="64"/>
          </left>
          <right style="medium">
            <color indexed="64"/>
          </right>
        </border>
      </dxf>
    </rfmt>
    <rfmt sheetId="1" sqref="AZ51" start="0" length="0">
      <dxf>
        <border outline="0">
          <left style="medium">
            <color indexed="64"/>
          </left>
          <right style="medium">
            <color indexed="64"/>
          </right>
        </border>
      </dxf>
    </rfmt>
    <rfmt sheetId="1" sqref="AZ52" start="0" length="0">
      <dxf>
        <border outline="0">
          <left style="medium">
            <color indexed="64"/>
          </left>
          <right style="medium">
            <color indexed="64"/>
          </right>
        </border>
      </dxf>
    </rfmt>
    <rfmt sheetId="1" sqref="AZ53" start="0" length="0">
      <dxf>
        <border outline="0">
          <left style="medium">
            <color indexed="64"/>
          </left>
          <right style="medium">
            <color indexed="64"/>
          </right>
        </border>
      </dxf>
    </rfmt>
    <rfmt sheetId="1" sqref="AZ54" start="0" length="0">
      <dxf>
        <border outline="0">
          <left style="medium">
            <color indexed="64"/>
          </left>
          <right style="medium">
            <color indexed="64"/>
          </right>
        </border>
      </dxf>
    </rfmt>
    <rfmt sheetId="1" sqref="AZ55" start="0" length="0">
      <dxf>
        <border outline="0">
          <left style="medium">
            <color indexed="64"/>
          </left>
          <right style="medium">
            <color indexed="64"/>
          </right>
        </border>
      </dxf>
    </rfmt>
    <rfmt sheetId="1" sqref="AZ56" start="0" length="0">
      <dxf>
        <border outline="0">
          <left style="medium">
            <color indexed="64"/>
          </left>
          <right style="medium">
            <color indexed="64"/>
          </right>
        </border>
      </dxf>
    </rfmt>
    <rfmt sheetId="1" sqref="AZ57" start="0" length="0">
      <dxf>
        <border outline="0">
          <left style="medium">
            <color indexed="64"/>
          </left>
          <right style="medium">
            <color indexed="64"/>
          </right>
        </border>
      </dxf>
    </rfmt>
    <rfmt sheetId="1" sqref="AZ58" start="0" length="0">
      <dxf>
        <border outline="0">
          <left style="medium">
            <color indexed="64"/>
          </left>
          <right style="medium">
            <color indexed="64"/>
          </right>
        </border>
      </dxf>
    </rfmt>
    <rfmt sheetId="1" sqref="AZ59" start="0" length="0">
      <dxf>
        <border outline="0">
          <left style="medium">
            <color indexed="64"/>
          </left>
          <right style="medium">
            <color indexed="64"/>
          </right>
        </border>
      </dxf>
    </rfmt>
    <rfmt sheetId="1" sqref="AZ60" start="0" length="0">
      <dxf>
        <border outline="0">
          <left style="medium">
            <color indexed="64"/>
          </left>
          <right style="medium">
            <color indexed="64"/>
          </right>
        </border>
      </dxf>
    </rfmt>
    <rfmt sheetId="1" sqref="AZ61" start="0" length="0">
      <dxf>
        <border outline="0">
          <left style="medium">
            <color indexed="64"/>
          </left>
          <right style="medium">
            <color indexed="64"/>
          </right>
        </border>
      </dxf>
    </rfmt>
    <rfmt sheetId="1" sqref="AZ62" start="0" length="0">
      <dxf>
        <border outline="0">
          <left style="medium">
            <color indexed="64"/>
          </left>
          <right style="medium">
            <color indexed="64"/>
          </right>
        </border>
      </dxf>
    </rfmt>
    <rfmt sheetId="1" sqref="AZ63" start="0" length="0">
      <dxf>
        <border outline="0">
          <left style="medium">
            <color indexed="64"/>
          </left>
          <right style="medium">
            <color indexed="64"/>
          </right>
        </border>
      </dxf>
    </rfmt>
    <rfmt sheetId="1" sqref="AZ64" start="0" length="0">
      <dxf>
        <border outline="0">
          <left style="medium">
            <color indexed="64"/>
          </left>
          <right style="medium">
            <color indexed="64"/>
          </right>
        </border>
      </dxf>
    </rfmt>
    <rfmt sheetId="1" sqref="AZ65" start="0" length="0">
      <dxf>
        <border outline="0">
          <left style="medium">
            <color indexed="64"/>
          </left>
          <right style="medium">
            <color indexed="64"/>
          </right>
        </border>
      </dxf>
    </rfmt>
    <rfmt sheetId="1" sqref="AZ66" start="0" length="0">
      <dxf>
        <border outline="0">
          <left style="medium">
            <color indexed="64"/>
          </left>
          <right style="medium">
            <color indexed="64"/>
          </right>
        </border>
      </dxf>
    </rfmt>
    <rfmt sheetId="1" sqref="AZ67" start="0" length="0">
      <dxf>
        <border outline="0">
          <left style="medium">
            <color indexed="64"/>
          </left>
          <right style="medium">
            <color indexed="64"/>
          </right>
        </border>
      </dxf>
    </rfmt>
    <rfmt sheetId="1" sqref="AZ68" start="0" length="0">
      <dxf>
        <border outline="0">
          <left style="medium">
            <color indexed="64"/>
          </left>
          <right style="medium">
            <color indexed="64"/>
          </right>
        </border>
      </dxf>
    </rfmt>
    <rfmt sheetId="1" sqref="AZ69" start="0" length="0">
      <dxf>
        <border outline="0">
          <left style="medium">
            <color indexed="64"/>
          </left>
          <right style="medium">
            <color indexed="64"/>
          </right>
          <top style="medium">
            <color indexed="64"/>
          </top>
        </border>
      </dxf>
    </rfmt>
    <rfmt sheetId="1" sqref="AZ70" start="0" length="0">
      <dxf>
        <border outline="0">
          <left style="medium">
            <color indexed="64"/>
          </left>
          <right style="medium">
            <color indexed="64"/>
          </right>
        </border>
      </dxf>
    </rfmt>
    <rfmt sheetId="1" sqref="AZ71" start="0" length="0">
      <dxf>
        <border outline="0">
          <left style="medium">
            <color indexed="64"/>
          </left>
          <right style="medium">
            <color indexed="64"/>
          </right>
        </border>
      </dxf>
    </rfmt>
    <rfmt sheetId="1" sqref="AZ72" start="0" length="0">
      <dxf>
        <border outline="0">
          <left style="medium">
            <color indexed="64"/>
          </left>
          <right style="medium">
            <color indexed="64"/>
          </right>
        </border>
      </dxf>
    </rfmt>
    <rfmt sheetId="1" sqref="AZ73" start="0" length="0">
      <dxf>
        <border outline="0">
          <left style="medium">
            <color indexed="64"/>
          </left>
          <right style="medium">
            <color indexed="64"/>
          </right>
        </border>
      </dxf>
    </rfmt>
    <rfmt sheetId="1" sqref="AZ74" start="0" length="0">
      <dxf>
        <border outline="0">
          <left style="medium">
            <color indexed="64"/>
          </left>
          <right style="medium">
            <color indexed="64"/>
          </right>
        </border>
      </dxf>
    </rfmt>
    <rfmt sheetId="1" sqref="AZ75" start="0" length="0">
      <dxf>
        <border outline="0">
          <left style="medium">
            <color indexed="64"/>
          </left>
          <right style="medium">
            <color indexed="64"/>
          </right>
        </border>
      </dxf>
    </rfmt>
    <rfmt sheetId="1" sqref="AZ76" start="0" length="0">
      <dxf>
        <border outline="0">
          <left style="medium">
            <color indexed="64"/>
          </left>
          <right style="medium">
            <color indexed="64"/>
          </right>
        </border>
      </dxf>
    </rfmt>
    <rfmt sheetId="1" sqref="AZ77" start="0" length="0">
      <dxf>
        <border outline="0">
          <left style="medium">
            <color indexed="64"/>
          </left>
          <right style="medium">
            <color indexed="64"/>
          </right>
        </border>
      </dxf>
    </rfmt>
    <rfmt sheetId="1" sqref="AZ78" start="0" length="0">
      <dxf>
        <border outline="0">
          <left style="medium">
            <color indexed="64"/>
          </left>
          <right style="medium">
            <color indexed="64"/>
          </right>
        </border>
      </dxf>
    </rfmt>
    <rfmt sheetId="1" sqref="AZ79" start="0" length="0">
      <dxf>
        <border outline="0">
          <left style="medium">
            <color indexed="64"/>
          </left>
          <right style="medium">
            <color indexed="64"/>
          </right>
        </border>
      </dxf>
    </rfmt>
    <rfmt sheetId="1" sqref="AZ80" start="0" length="0">
      <dxf>
        <border outline="0">
          <left style="medium">
            <color indexed="64"/>
          </left>
          <right style="medium">
            <color indexed="64"/>
          </right>
        </border>
      </dxf>
    </rfmt>
    <rfmt sheetId="1" sqref="AZ81" start="0" length="0">
      <dxf>
        <font>
          <b/>
          <sz val="10"/>
          <color rgb="FFFF0000"/>
          <name val="Arial CE"/>
          <charset val="238"/>
          <scheme val="none"/>
        </font>
        <border outline="0">
          <left style="medium">
            <color indexed="64"/>
          </left>
          <right style="medium">
            <color indexed="64"/>
          </right>
        </border>
      </dxf>
    </rfmt>
    <rfmt sheetId="1" sqref="AZ82" start="0" length="0">
      <dxf>
        <border outline="0">
          <left style="medium">
            <color indexed="64"/>
          </left>
          <right style="medium">
            <color indexed="64"/>
          </right>
        </border>
      </dxf>
    </rfmt>
    <rfmt sheetId="1" sqref="AZ83" start="0" length="0">
      <dxf>
        <border outline="0">
          <left style="medium">
            <color indexed="64"/>
          </left>
          <right style="medium">
            <color indexed="64"/>
          </right>
        </border>
      </dxf>
    </rfmt>
    <rfmt sheetId="1" sqref="AZ84" start="0" length="0">
      <dxf>
        <border outline="0">
          <left style="medium">
            <color indexed="64"/>
          </left>
          <right style="medium">
            <color indexed="64"/>
          </right>
        </border>
      </dxf>
    </rfmt>
    <rfmt sheetId="1" sqref="AZ85" start="0" length="0">
      <dxf>
        <border outline="0">
          <left style="medium">
            <color indexed="64"/>
          </left>
          <right style="medium">
            <color indexed="64"/>
          </right>
        </border>
      </dxf>
    </rfmt>
    <rfmt sheetId="1" sqref="AZ86" start="0" length="0">
      <dxf>
        <border outline="0">
          <left style="medium">
            <color indexed="64"/>
          </left>
          <right style="medium">
            <color indexed="64"/>
          </right>
        </border>
      </dxf>
    </rfmt>
    <rfmt sheetId="1" sqref="AZ87" start="0" length="0">
      <dxf>
        <border outline="0">
          <left style="medium">
            <color indexed="64"/>
          </left>
          <right style="medium">
            <color indexed="64"/>
          </right>
        </border>
      </dxf>
    </rfmt>
    <rfmt sheetId="1" sqref="AZ88" start="0" length="0">
      <dxf>
        <border outline="0">
          <left style="medium">
            <color indexed="64"/>
          </left>
          <right style="medium">
            <color indexed="64"/>
          </right>
        </border>
      </dxf>
    </rfmt>
    <rfmt sheetId="1" sqref="AZ89" start="0" length="0">
      <dxf>
        <border outline="0">
          <left style="medium">
            <color indexed="64"/>
          </left>
          <right style="medium">
            <color indexed="64"/>
          </right>
        </border>
      </dxf>
    </rfmt>
    <rfmt sheetId="1" sqref="AZ90" start="0" length="0">
      <dxf>
        <border outline="0">
          <left style="medium">
            <color indexed="64"/>
          </left>
          <right style="medium">
            <color indexed="64"/>
          </right>
        </border>
      </dxf>
    </rfmt>
    <rfmt sheetId="1" sqref="AZ91" start="0" length="0">
      <dxf>
        <font>
          <sz val="9"/>
          <color auto="1"/>
          <name val="Arial CE"/>
          <charset val="238"/>
          <scheme val="none"/>
        </font>
        <border outline="0">
          <left style="medium">
            <color indexed="64"/>
          </left>
          <right style="medium">
            <color indexed="64"/>
          </right>
        </border>
      </dxf>
    </rfmt>
    <rfmt sheetId="1" sqref="AZ92" start="0" length="0">
      <dxf>
        <font>
          <sz val="9"/>
          <color auto="1"/>
          <name val="Arial CE"/>
          <charset val="238"/>
          <scheme val="none"/>
        </font>
        <border outline="0">
          <left style="medium">
            <color indexed="64"/>
          </left>
          <right style="medium">
            <color indexed="64"/>
          </right>
        </border>
      </dxf>
    </rfmt>
    <rfmt sheetId="1" sqref="AZ93" start="0" length="0">
      <dxf>
        <font>
          <sz val="9"/>
          <color auto="1"/>
          <name val="Arial CE"/>
          <charset val="238"/>
          <scheme val="none"/>
        </font>
        <border outline="0">
          <left style="medium">
            <color indexed="64"/>
          </left>
          <right style="medium">
            <color indexed="64"/>
          </right>
        </border>
      </dxf>
    </rfmt>
    <rfmt sheetId="1" sqref="AZ94" start="0" length="0">
      <dxf>
        <font>
          <sz val="9"/>
          <color auto="1"/>
          <name val="Arial CE"/>
          <charset val="238"/>
          <scheme val="none"/>
        </font>
        <border outline="0">
          <left style="medium">
            <color indexed="64"/>
          </left>
          <right style="medium">
            <color indexed="64"/>
          </right>
        </border>
      </dxf>
    </rfmt>
    <rfmt sheetId="1" sqref="AZ95" start="0" length="0">
      <dxf>
        <font>
          <sz val="9"/>
          <color auto="1"/>
          <name val="Arial CE"/>
          <charset val="238"/>
          <scheme val="none"/>
        </font>
        <numFmt numFmtId="164" formatCode="0.0"/>
        <border outline="0">
          <left style="medium">
            <color indexed="64"/>
          </left>
          <right style="medium">
            <color indexed="64"/>
          </right>
        </border>
      </dxf>
    </rfmt>
    <rfmt sheetId="1" sqref="AZ96" start="0" length="0">
      <dxf>
        <font>
          <sz val="9"/>
          <color auto="1"/>
          <name val="Arial CE"/>
          <charset val="238"/>
          <scheme val="none"/>
        </font>
        <border outline="0">
          <left style="medium">
            <color indexed="64"/>
          </left>
          <right style="medium">
            <color indexed="64"/>
          </right>
        </border>
      </dxf>
    </rfmt>
    <rfmt sheetId="1" sqref="AZ97" start="0" length="0">
      <dxf>
        <font>
          <sz val="9"/>
          <color auto="1"/>
          <name val="Arial CE"/>
          <charset val="238"/>
          <scheme val="none"/>
        </font>
        <border outline="0">
          <left style="medium">
            <color indexed="64"/>
          </left>
          <right style="medium">
            <color indexed="64"/>
          </right>
        </border>
      </dxf>
    </rfmt>
    <rfmt sheetId="1" sqref="AZ98" start="0" length="0">
      <dxf>
        <font>
          <sz val="9"/>
          <color auto="1"/>
          <name val="Arial CE"/>
          <charset val="238"/>
          <scheme val="none"/>
        </font>
        <border outline="0">
          <left style="medium">
            <color indexed="64"/>
          </left>
          <right style="medium">
            <color indexed="64"/>
          </right>
        </border>
      </dxf>
    </rfmt>
    <rfmt sheetId="1" sqref="AZ99" start="0" length="0">
      <dxf>
        <font>
          <sz val="9"/>
          <color auto="1"/>
          <name val="Arial CE"/>
          <charset val="238"/>
          <scheme val="none"/>
        </font>
        <border outline="0">
          <left style="medium">
            <color indexed="64"/>
          </left>
          <right style="medium">
            <color indexed="64"/>
          </right>
        </border>
      </dxf>
    </rfmt>
    <rfmt sheetId="1" sqref="AZ100" start="0" length="0">
      <dxf>
        <font>
          <sz val="9"/>
          <color auto="1"/>
          <name val="Arial CE"/>
          <charset val="238"/>
          <scheme val="none"/>
        </font>
        <border outline="0">
          <left style="medium">
            <color indexed="64"/>
          </left>
          <right style="medium">
            <color indexed="64"/>
          </right>
        </border>
      </dxf>
    </rfmt>
    <rfmt sheetId="1" sqref="AZ101" start="0" length="0">
      <dxf>
        <font>
          <sz val="9"/>
          <color auto="1"/>
          <name val="Arial CE"/>
          <charset val="238"/>
          <scheme val="none"/>
        </font>
        <border outline="0">
          <left style="medium">
            <color indexed="64"/>
          </left>
          <right style="medium">
            <color indexed="64"/>
          </right>
        </border>
      </dxf>
    </rfmt>
    <rfmt sheetId="1" sqref="AZ102" start="0" length="0">
      <dxf>
        <font>
          <sz val="9"/>
          <color auto="1"/>
          <name val="Arial CE"/>
          <charset val="238"/>
          <scheme val="none"/>
        </font>
        <border outline="0">
          <left style="medium">
            <color indexed="64"/>
          </left>
          <right style="medium">
            <color indexed="64"/>
          </right>
        </border>
      </dxf>
    </rfmt>
    <rfmt sheetId="1" sqref="AZ103" start="0" length="0">
      <dxf>
        <font>
          <sz val="9"/>
          <color auto="1"/>
          <name val="Arial CE"/>
          <charset val="238"/>
          <scheme val="none"/>
        </font>
        <border outline="0">
          <left style="medium">
            <color indexed="64"/>
          </left>
          <right style="medium">
            <color indexed="64"/>
          </right>
        </border>
      </dxf>
    </rfmt>
    <rfmt sheetId="1" sqref="AZ104" start="0" length="0">
      <dxf>
        <font>
          <sz val="9"/>
          <color auto="1"/>
          <name val="Arial CE"/>
          <charset val="238"/>
          <scheme val="none"/>
        </font>
        <border outline="0">
          <left style="medium">
            <color indexed="64"/>
          </left>
          <right style="medium">
            <color indexed="64"/>
          </right>
        </border>
      </dxf>
    </rfmt>
    <rfmt sheetId="1" sqref="AZ105" start="0" length="0">
      <dxf>
        <font>
          <sz val="9"/>
          <color auto="1"/>
          <name val="Arial CE"/>
          <charset val="238"/>
          <scheme val="none"/>
        </font>
        <border outline="0">
          <left style="medium">
            <color indexed="64"/>
          </left>
          <right style="medium">
            <color indexed="64"/>
          </right>
        </border>
      </dxf>
    </rfmt>
    <rfmt sheetId="1" sqref="AZ106" start="0" length="0">
      <dxf>
        <font>
          <sz val="9"/>
          <color auto="1"/>
          <name val="Arial CE"/>
          <charset val="238"/>
          <scheme val="none"/>
        </font>
        <border outline="0">
          <left style="medium">
            <color indexed="64"/>
          </left>
          <right style="medium">
            <color indexed="64"/>
          </right>
        </border>
      </dxf>
    </rfmt>
    <rfmt sheetId="1" sqref="AZ107" start="0" length="0">
      <dxf>
        <font>
          <sz val="9"/>
          <color auto="1"/>
          <name val="Arial CE"/>
          <charset val="238"/>
          <scheme val="none"/>
        </font>
        <border outline="0">
          <left style="medium">
            <color indexed="64"/>
          </left>
          <right style="medium">
            <color indexed="64"/>
          </right>
        </border>
      </dxf>
    </rfmt>
    <rfmt sheetId="1" sqref="AZ108" start="0" length="0">
      <dxf>
        <font>
          <sz val="9"/>
          <color auto="1"/>
          <name val="Arial CE"/>
          <charset val="238"/>
          <scheme val="none"/>
        </font>
        <border outline="0">
          <left style="medium">
            <color indexed="64"/>
          </left>
          <right style="medium">
            <color indexed="64"/>
          </right>
        </border>
      </dxf>
    </rfmt>
    <rfmt sheetId="1" sqref="AZ109" start="0" length="0">
      <dxf>
        <font>
          <sz val="9"/>
          <color auto="1"/>
          <name val="Arial CE"/>
          <charset val="238"/>
          <scheme val="none"/>
        </font>
        <border outline="0">
          <left style="medium">
            <color indexed="64"/>
          </left>
          <right style="medium">
            <color indexed="64"/>
          </right>
        </border>
      </dxf>
    </rfmt>
    <rfmt sheetId="1" sqref="AZ110" start="0" length="0">
      <dxf>
        <font>
          <sz val="9"/>
          <color auto="1"/>
          <name val="Arial CE"/>
          <charset val="238"/>
          <scheme val="none"/>
        </font>
        <border outline="0">
          <left style="medium">
            <color indexed="64"/>
          </left>
          <right style="medium">
            <color indexed="64"/>
          </right>
        </border>
      </dxf>
    </rfmt>
    <rfmt sheetId="1" sqref="AZ111" start="0" length="0">
      <dxf>
        <numFmt numFmtId="4" formatCode="#,##0.00"/>
      </dxf>
    </rfmt>
    <rfmt sheetId="1" sqref="AZ112" start="0" length="0">
      <dxf>
        <numFmt numFmtId="4" formatCode="#,##0.00"/>
      </dxf>
    </rfmt>
    <rfmt sheetId="1" sqref="AZ113" start="0" length="0">
      <dxf>
        <numFmt numFmtId="4" formatCode="#,##0.00"/>
      </dxf>
    </rfmt>
    <rfmt sheetId="1" sqref="AZ114" start="0" length="0">
      <dxf>
        <numFmt numFmtId="4" formatCode="#,##0.00"/>
      </dxf>
    </rfmt>
    <rfmt sheetId="1" sqref="AZ115" start="0" length="0">
      <dxf/>
    </rfmt>
  </rrc>
  <rrc rId="7558" sId="1" ref="AZ1:AZ1048576" action="deleteCol">
    <undo index="65535" exp="area" ref3D="1" dr="$A$2:$XFD$4" dn="Z_F3D1AC9C_FE0D_438A_88AC_8D3A8FAAA497_.wvu.PrintTitles" sId="1"/>
    <undo index="65535" exp="area" ref3D="1" dr="$A$1:$XFD$4" dn="Z_E18F526E_3662_4F2A_832F_18B708A7FC98_.wvu.PrintTitles" sId="1"/>
    <undo index="65535" exp="area" ref3D="1" dr="$A$1:$XFD$4" dn="Z_E2F615B6_BBCA_4E66_88C3_CC39B7FC8D9C_.wvu.PrintTitles" sId="1"/>
    <undo index="65535" exp="area" ref3D="1" dr="$A$1:$XFD$4" dn="Z_D6DB05B1_397F_4DFD_8DE6_12D29C310C44_.wvu.PrintTitles" sId="1"/>
    <undo index="65535" exp="area" ref3D="1" dr="$A$1:$XFD$4" dn="Z_CC19F704_C7A3_4D0D_B65E_971BF5D6AF9C_.wvu.PrintTitles" sId="1"/>
    <undo index="65535" exp="area" ref3D="1" dr="$A$1:$XFD$4" dn="Z_0B96E24D_B6C1_4EBE_A0B1_F83E680D491E_.wvu.PrintTitles" sId="1"/>
    <undo index="65535" exp="area" ref3D="1" dr="$A$1:$XFD$4" dn="Z_04917EA0_AEB4_44DB_A74D_B68FB737E1D8_.wvu.PrintTitles" sId="1"/>
    <undo index="65535" exp="area" ref3D="1" dr="$A$1:$XFD$4" dn="Názvy_tisku" sId="1"/>
    <undo index="65535" exp="area" ref3D="1" dr="$A$1:$XFD$4" dn="Z_FE72A262_5F60_4734_BA37_E1F53DE32186_.wvu.PrintTitles" sId="1"/>
    <undo index="65535" exp="area" ref3D="1" dr="$A$2:$XFD$4" dn="Z_B2D20EA2_AB1E_474D_9FDB_B8A61C912297_.wvu.PrintTitles" sId="1"/>
    <undo index="65535" exp="area" ref3D="1" dr="$A$2:$XFD$4" dn="Z_9FDDAA86_AF96_4D9B_BEAF_E6D32D874E90_.wvu.PrintTitles" sId="1"/>
    <undo index="65535" exp="area" ref3D="1" dr="$A$1:$XFD$4" dn="Z_972E7F8C_31AC_4DFF_B689_2F9F300E0209_.wvu.PrintTitles" sId="1"/>
    <undo index="65535" exp="area" ref3D="1" dr="$A$1:$XFD$4" dn="Z_7A694604_DFE4_434C_BF7B_7E97A9C037D7_.wvu.PrintTitles" sId="1"/>
    <undo index="65535" exp="area" ref3D="1" dr="$A$2:$XFD$4" dn="Z_73A9278F_ACD2_46CC_90F0_5FE6E8646A78_.wvu.PrintTitles" sId="1"/>
    <undo index="65535" exp="area" ref3D="1" dr="$A$1:$XFD$4" dn="Z_5FC9C78E_5B53_4558_848D_02C7639ADF8F_.wvu.PrintTitles" sId="1"/>
    <undo index="65535" exp="area" ref3D="1" dr="$A$1:$XFD$4" dn="Z_5BD10AFD_3F28_45D2_863B_A9DD20A80976_.wvu.PrintTitles" sId="1"/>
    <undo index="65535" exp="area" ref3D="1" dr="$A$1:$XFD$4" dn="Z_648EDD87_2654_4B80_BBE4_7C270B7F7285_.wvu.PrintTitles" sId="1"/>
    <undo index="65535" exp="area" ref3D="1" dr="$A$2:$XFD$4" dn="Z_4F6545A6_568C_4395_A38E_00A03A6331A8_.wvu.PrintTitles" sId="1"/>
    <undo index="65535" exp="area" ref3D="1" dr="$A$3:$XFD$3" dn="Z_3D139D5F_E81C_49AC_B722_61A6B21833C7_.wvu.PrintTitles" sId="1"/>
    <undo index="65535" exp="area" ref3D="1" dr="$A$1:$XFD$4" dn="Z_21FB03B5_FEC1_457E_9D5D_AEAF28571CD0_.wvu.PrintTitles" sId="1"/>
    <rfmt sheetId="1" xfDxf="1" sqref="AZ1:AZ1048576" start="0" length="0">
      <dxf/>
    </rfmt>
    <rfmt sheetId="1" sqref="AZ3" start="0" length="0">
      <dxf>
        <font>
          <sz val="9"/>
          <color auto="1"/>
          <name val="Times New Roman CE"/>
          <family val="1"/>
          <charset val="238"/>
          <scheme val="none"/>
        </font>
        <alignment horizontal="center" vertical="top" wrapText="1"/>
      </dxf>
    </rfmt>
    <rfmt sheetId="1" sqref="AZ4" start="0" length="0">
      <dxf>
        <font>
          <sz val="10"/>
          <color auto="1"/>
          <name val="Times New Roman CE"/>
          <family val="1"/>
          <charset val="238"/>
          <scheme val="none"/>
        </font>
      </dxf>
    </rfmt>
    <rfmt sheetId="1" sqref="AZ111" start="0" length="0">
      <dxf/>
    </rfmt>
    <rfmt sheetId="1" sqref="AZ112" start="0" length="0">
      <dxf/>
    </rfmt>
    <rfmt sheetId="1" sqref="AZ113" start="0" length="0">
      <dxf/>
    </rfmt>
    <rfmt sheetId="1" sqref="AZ114" start="0" length="0">
      <dxf/>
    </rfmt>
    <rfmt sheetId="1" sqref="AZ115" start="0" length="0">
      <dxf/>
    </rfmt>
  </rrc>
  <rrc rId="7559" sId="1" ref="AZ1:AZ1048576" action="deleteCol">
    <undo index="65535" exp="area" ref3D="1" dr="$A$2:$XFD$4" dn="Z_F3D1AC9C_FE0D_438A_88AC_8D3A8FAAA497_.wvu.PrintTitles" sId="1"/>
    <undo index="65535" exp="area" ref3D="1" dr="$A$1:$XFD$4" dn="Z_E18F526E_3662_4F2A_832F_18B708A7FC98_.wvu.PrintTitles" sId="1"/>
    <undo index="65535" exp="area" ref3D="1" dr="$A$1:$XFD$4" dn="Z_E2F615B6_BBCA_4E66_88C3_CC39B7FC8D9C_.wvu.PrintTitles" sId="1"/>
    <undo index="65535" exp="area" ref3D="1" dr="$A$1:$XFD$4" dn="Z_D6DB05B1_397F_4DFD_8DE6_12D29C310C44_.wvu.PrintTitles" sId="1"/>
    <undo index="65535" exp="area" ref3D="1" dr="$A$1:$XFD$4" dn="Z_CC19F704_C7A3_4D0D_B65E_971BF5D6AF9C_.wvu.PrintTitles" sId="1"/>
    <undo index="65535" exp="area" ref3D="1" dr="$A$1:$XFD$4" dn="Z_0B96E24D_B6C1_4EBE_A0B1_F83E680D491E_.wvu.PrintTitles" sId="1"/>
    <undo index="65535" exp="area" ref3D="1" dr="$A$1:$XFD$4" dn="Z_04917EA0_AEB4_44DB_A74D_B68FB737E1D8_.wvu.PrintTitles" sId="1"/>
    <undo index="65535" exp="area" ref3D="1" dr="$A$1:$XFD$4" dn="Názvy_tisku" sId="1"/>
    <undo index="65535" exp="area" ref3D="1" dr="$A$1:$XFD$4" dn="Z_FE72A262_5F60_4734_BA37_E1F53DE32186_.wvu.PrintTitles" sId="1"/>
    <undo index="65535" exp="area" ref3D="1" dr="$A$2:$XFD$4" dn="Z_B2D20EA2_AB1E_474D_9FDB_B8A61C912297_.wvu.PrintTitles" sId="1"/>
    <undo index="65535" exp="area" ref3D="1" dr="$A$2:$XFD$4" dn="Z_9FDDAA86_AF96_4D9B_BEAF_E6D32D874E90_.wvu.PrintTitles" sId="1"/>
    <undo index="65535" exp="area" ref3D="1" dr="$A$1:$XFD$4" dn="Z_972E7F8C_31AC_4DFF_B689_2F9F300E0209_.wvu.PrintTitles" sId="1"/>
    <undo index="65535" exp="area" ref3D="1" dr="$A$1:$XFD$4" dn="Z_7A694604_DFE4_434C_BF7B_7E97A9C037D7_.wvu.PrintTitles" sId="1"/>
    <undo index="65535" exp="area" ref3D="1" dr="$A$2:$XFD$4" dn="Z_73A9278F_ACD2_46CC_90F0_5FE6E8646A78_.wvu.PrintTitles" sId="1"/>
    <undo index="65535" exp="area" ref3D="1" dr="$A$1:$XFD$4" dn="Z_5FC9C78E_5B53_4558_848D_02C7639ADF8F_.wvu.PrintTitles" sId="1"/>
    <undo index="65535" exp="area" ref3D="1" dr="$A$1:$XFD$4" dn="Z_5BD10AFD_3F28_45D2_863B_A9DD20A80976_.wvu.PrintTitles" sId="1"/>
    <undo index="65535" exp="area" ref3D="1" dr="$A$1:$XFD$4" dn="Z_648EDD87_2654_4B80_BBE4_7C270B7F7285_.wvu.PrintTitles" sId="1"/>
    <undo index="65535" exp="area" ref3D="1" dr="$A$2:$XFD$4" dn="Z_4F6545A6_568C_4395_A38E_00A03A6331A8_.wvu.PrintTitles" sId="1"/>
    <undo index="65535" exp="area" ref3D="1" dr="$A$3:$XFD$3" dn="Z_3D139D5F_E81C_49AC_B722_61A6B21833C7_.wvu.PrintTitles" sId="1"/>
    <undo index="65535" exp="area" ref3D="1" dr="$A$1:$XFD$4" dn="Z_21FB03B5_FEC1_457E_9D5D_AEAF28571CD0_.wvu.PrintTitles" sId="1"/>
    <rfmt sheetId="1" xfDxf="1" sqref="AZ1:AZ1048576" start="0" length="0">
      <dxf/>
    </rfmt>
    <rfmt sheetId="1" sqref="AZ1" start="0" length="0">
      <dxf>
        <numFmt numFmtId="168" formatCode="#,##0.0"/>
        <fill>
          <patternFill patternType="solid">
            <bgColor rgb="FFFFFF00"/>
          </patternFill>
        </fill>
      </dxf>
    </rfmt>
    <rcc rId="0" sId="1" dxf="1">
      <nc r="AZ2" t="inlineStr">
        <is>
          <t>2022</t>
        </is>
      </nc>
      <ndxf>
        <numFmt numFmtId="30" formatCode="@"/>
        <fill>
          <patternFill patternType="solid">
            <bgColor rgb="FFFFFF00"/>
          </patternFill>
        </fill>
        <alignment horizontal="center" vertical="top"/>
      </ndxf>
    </rcc>
    <rcc rId="0" sId="1" dxf="1">
      <nc r="AZ3" t="inlineStr">
        <is>
          <t>platy z rozpočtu
 kraje</t>
        </is>
      </nc>
      <ndxf>
        <font>
          <sz val="9"/>
          <color auto="1"/>
          <name val="Times New Roman CE"/>
          <family val="1"/>
          <charset val="238"/>
          <scheme val="none"/>
        </font>
        <numFmt numFmtId="168" formatCode="#,##0.0"/>
        <fill>
          <patternFill patternType="solid">
            <bgColor rgb="FFFFFF00"/>
          </patternFill>
        </fill>
        <alignment horizontal="center" vertical="center" wrapText="1"/>
        <border outline="0">
          <left style="thin">
            <color indexed="64"/>
          </left>
          <right style="thin">
            <color indexed="64"/>
          </right>
          <top style="thin">
            <color indexed="64"/>
          </top>
        </border>
      </ndxf>
    </rcc>
    <rfmt sheetId="1" sqref="AZ4" start="0" length="0">
      <dxf>
        <font>
          <sz val="10"/>
          <color auto="1"/>
          <name val="Times New Roman CE"/>
          <charset val="238"/>
          <scheme val="none"/>
        </font>
        <numFmt numFmtId="168" formatCode="#,##0.0"/>
        <border outline="0">
          <left style="thin">
            <color indexed="64"/>
          </left>
          <right style="thin">
            <color indexed="64"/>
          </right>
          <bottom style="thin">
            <color indexed="64"/>
          </bottom>
        </border>
      </dxf>
    </rfmt>
    <rfmt sheetId="1" sqref="AZ5" start="0" length="0">
      <dxf>
        <numFmt numFmtId="168" formatCode="#,##0.0"/>
        <border outline="0">
          <left style="thin">
            <color indexed="64"/>
          </left>
          <right style="thin">
            <color indexed="64"/>
          </right>
          <top style="thin">
            <color indexed="64"/>
          </top>
          <bottom style="thin">
            <color indexed="64"/>
          </bottom>
        </border>
      </dxf>
    </rfmt>
    <rfmt sheetId="1" sqref="AZ6" start="0" length="0">
      <dxf>
        <numFmt numFmtId="168" formatCode="#,##0.0"/>
        <border outline="0">
          <left style="thin">
            <color indexed="64"/>
          </left>
          <right style="thin">
            <color indexed="64"/>
          </right>
          <top style="thin">
            <color indexed="64"/>
          </top>
          <bottom style="medium">
            <color indexed="64"/>
          </bottom>
        </border>
      </dxf>
    </rfmt>
    <rfmt sheetId="1" sqref="AZ7" start="0" length="0">
      <dxf>
        <numFmt numFmtId="168" formatCode="#,##0.0"/>
        <border outline="0">
          <left style="thin">
            <color indexed="64"/>
          </left>
          <right style="thin">
            <color indexed="64"/>
          </right>
          <bottom style="thin">
            <color indexed="64"/>
          </bottom>
        </border>
      </dxf>
    </rfmt>
    <rfmt sheetId="1" sqref="AZ8" start="0" length="0">
      <dxf>
        <numFmt numFmtId="168" formatCode="#,##0.0"/>
        <border outline="0">
          <left style="thin">
            <color indexed="64"/>
          </left>
          <right style="thin">
            <color indexed="64"/>
          </right>
          <top style="thin">
            <color indexed="64"/>
          </top>
          <bottom style="medium">
            <color indexed="64"/>
          </bottom>
        </border>
      </dxf>
    </rfmt>
    <rfmt sheetId="1" sqref="AZ9" start="0" length="0">
      <dxf>
        <numFmt numFmtId="168" formatCode="#,##0.0"/>
        <border outline="0">
          <left style="thin">
            <color indexed="64"/>
          </left>
          <right style="thin">
            <color indexed="64"/>
          </right>
          <bottom style="thin">
            <color indexed="64"/>
          </bottom>
        </border>
      </dxf>
    </rfmt>
    <rfmt sheetId="1" sqref="AZ10" start="0" length="0">
      <dxf>
        <numFmt numFmtId="168" formatCode="#,##0.0"/>
        <border outline="0">
          <left style="thin">
            <color indexed="64"/>
          </left>
          <right style="thin">
            <color indexed="64"/>
          </right>
          <top style="thin">
            <color indexed="64"/>
          </top>
          <bottom style="medium">
            <color indexed="64"/>
          </bottom>
        </border>
      </dxf>
    </rfmt>
    <rfmt sheetId="1" sqref="AZ11" start="0" length="0">
      <dxf>
        <numFmt numFmtId="168" formatCode="#,##0.0"/>
        <border outline="0">
          <left style="thin">
            <color indexed="64"/>
          </left>
          <right style="thin">
            <color indexed="64"/>
          </right>
          <bottom style="thin">
            <color indexed="64"/>
          </bottom>
        </border>
      </dxf>
    </rfmt>
    <rfmt sheetId="1" sqref="AZ12" start="0" length="0">
      <dxf>
        <numFmt numFmtId="168" formatCode="#,##0.0"/>
        <border outline="0">
          <left style="thin">
            <color indexed="64"/>
          </left>
          <right style="thin">
            <color indexed="64"/>
          </right>
          <top style="thin">
            <color indexed="64"/>
          </top>
          <bottom style="medium">
            <color indexed="64"/>
          </bottom>
        </border>
      </dxf>
    </rfmt>
    <rfmt sheetId="1" sqref="AZ13" start="0" length="0">
      <dxf>
        <numFmt numFmtId="168" formatCode="#,##0.0"/>
        <border outline="0">
          <left style="thin">
            <color indexed="64"/>
          </left>
          <right style="thin">
            <color indexed="64"/>
          </right>
          <bottom style="thin">
            <color indexed="64"/>
          </bottom>
        </border>
      </dxf>
    </rfmt>
    <rfmt sheetId="1" sqref="AZ14" start="0" length="0">
      <dxf>
        <numFmt numFmtId="168" formatCode="#,##0.0"/>
        <border outline="0">
          <left style="thin">
            <color indexed="64"/>
          </left>
          <right style="thin">
            <color indexed="64"/>
          </right>
          <top style="thin">
            <color indexed="64"/>
          </top>
          <bottom style="medium">
            <color indexed="64"/>
          </bottom>
        </border>
      </dxf>
    </rfmt>
    <rfmt sheetId="1" sqref="AZ15" start="0" length="0">
      <dxf>
        <numFmt numFmtId="168" formatCode="#,##0.0"/>
        <border outline="0">
          <left style="thin">
            <color indexed="64"/>
          </left>
          <right style="thin">
            <color indexed="64"/>
          </right>
          <bottom style="thin">
            <color indexed="64"/>
          </bottom>
        </border>
      </dxf>
    </rfmt>
    <rfmt sheetId="1" sqref="AZ16" start="0" length="0">
      <dxf>
        <numFmt numFmtId="168" formatCode="#,##0.0"/>
        <border outline="0">
          <left style="thin">
            <color indexed="64"/>
          </left>
          <right style="thin">
            <color indexed="64"/>
          </right>
          <top style="thin">
            <color indexed="64"/>
          </top>
          <bottom style="medium">
            <color indexed="64"/>
          </bottom>
        </border>
      </dxf>
    </rfmt>
    <rfmt sheetId="1" sqref="AZ17" start="0" length="0">
      <dxf>
        <numFmt numFmtId="168" formatCode="#,##0.0"/>
        <border outline="0">
          <left style="thin">
            <color indexed="64"/>
          </left>
          <right style="thin">
            <color indexed="64"/>
          </right>
          <bottom style="thin">
            <color indexed="64"/>
          </bottom>
        </border>
      </dxf>
    </rfmt>
    <rfmt sheetId="1" sqref="AZ18" start="0" length="0">
      <dxf>
        <numFmt numFmtId="168" formatCode="#,##0.0"/>
        <border outline="0">
          <left style="thin">
            <color indexed="64"/>
          </left>
          <right style="thin">
            <color indexed="64"/>
          </right>
          <top style="thin">
            <color indexed="64"/>
          </top>
          <bottom style="medium">
            <color indexed="64"/>
          </bottom>
        </border>
      </dxf>
    </rfmt>
    <rfmt sheetId="1" sqref="AZ19" start="0" length="0">
      <dxf>
        <numFmt numFmtId="168" formatCode="#,##0.0"/>
        <border outline="0">
          <left style="thin">
            <color indexed="64"/>
          </left>
          <right style="thin">
            <color indexed="64"/>
          </right>
          <bottom style="thin">
            <color indexed="64"/>
          </bottom>
        </border>
      </dxf>
    </rfmt>
    <rfmt sheetId="1" sqref="AZ20" start="0" length="0">
      <dxf>
        <numFmt numFmtId="168" formatCode="#,##0.0"/>
        <border outline="0">
          <left style="thin">
            <color indexed="64"/>
          </left>
          <right style="thin">
            <color indexed="64"/>
          </right>
          <top style="thin">
            <color indexed="64"/>
          </top>
          <bottom style="medium">
            <color indexed="64"/>
          </bottom>
        </border>
      </dxf>
    </rfmt>
    <rfmt sheetId="1" sqref="AZ21" start="0" length="0">
      <dxf>
        <numFmt numFmtId="168" formatCode="#,##0.0"/>
        <border outline="0">
          <left style="thin">
            <color indexed="64"/>
          </left>
          <right style="thin">
            <color indexed="64"/>
          </right>
          <bottom style="thin">
            <color indexed="64"/>
          </bottom>
        </border>
      </dxf>
    </rfmt>
    <rfmt sheetId="1" sqref="AZ22" start="0" length="0">
      <dxf>
        <numFmt numFmtId="168" formatCode="#,##0.0"/>
        <border outline="0">
          <left style="thin">
            <color indexed="64"/>
          </left>
          <right style="thin">
            <color indexed="64"/>
          </right>
          <top style="thin">
            <color indexed="64"/>
          </top>
          <bottom style="medium">
            <color indexed="64"/>
          </bottom>
        </border>
      </dxf>
    </rfmt>
    <rfmt sheetId="1" sqref="AZ23" start="0" length="0">
      <dxf>
        <numFmt numFmtId="168" formatCode="#,##0.0"/>
        <border outline="0">
          <left style="thin">
            <color indexed="64"/>
          </left>
          <right style="thin">
            <color indexed="64"/>
          </right>
          <bottom style="thin">
            <color indexed="64"/>
          </bottom>
        </border>
      </dxf>
    </rfmt>
    <rfmt sheetId="1" sqref="AZ24" start="0" length="0">
      <dxf>
        <numFmt numFmtId="168" formatCode="#,##0.0"/>
        <border outline="0">
          <left style="thin">
            <color indexed="64"/>
          </left>
          <right style="thin">
            <color indexed="64"/>
          </right>
          <top style="thin">
            <color indexed="64"/>
          </top>
          <bottom style="medium">
            <color indexed="64"/>
          </bottom>
        </border>
      </dxf>
    </rfmt>
    <rfmt sheetId="1" sqref="AZ25" start="0" length="0">
      <dxf>
        <numFmt numFmtId="168" formatCode="#,##0.0"/>
        <border outline="0">
          <left style="thin">
            <color indexed="64"/>
          </left>
          <right style="thin">
            <color indexed="64"/>
          </right>
          <bottom style="thin">
            <color indexed="64"/>
          </bottom>
        </border>
      </dxf>
    </rfmt>
    <rfmt sheetId="1" sqref="AZ26" start="0" length="0">
      <dxf>
        <numFmt numFmtId="168" formatCode="#,##0.0"/>
        <border outline="0">
          <left style="thin">
            <color indexed="64"/>
          </left>
          <right style="thin">
            <color indexed="64"/>
          </right>
          <top style="thin">
            <color indexed="64"/>
          </top>
          <bottom style="medium">
            <color indexed="64"/>
          </bottom>
        </border>
      </dxf>
    </rfmt>
    <rfmt sheetId="1" sqref="AZ27" start="0" length="0">
      <dxf>
        <numFmt numFmtId="168" formatCode="#,##0.0"/>
        <border outline="0">
          <left style="thin">
            <color indexed="64"/>
          </left>
          <right style="thin">
            <color indexed="64"/>
          </right>
          <bottom style="thin">
            <color indexed="64"/>
          </bottom>
        </border>
      </dxf>
    </rfmt>
    <rfmt sheetId="1" sqref="AZ28" start="0" length="0">
      <dxf>
        <numFmt numFmtId="168" formatCode="#,##0.0"/>
        <border outline="0">
          <left style="thin">
            <color indexed="64"/>
          </left>
          <right style="thin">
            <color indexed="64"/>
          </right>
          <top style="thin">
            <color indexed="64"/>
          </top>
          <bottom style="medium">
            <color indexed="64"/>
          </bottom>
        </border>
      </dxf>
    </rfmt>
    <rfmt sheetId="1" sqref="AZ29" start="0" length="0">
      <dxf>
        <numFmt numFmtId="168" formatCode="#,##0.0"/>
        <border outline="0">
          <left style="thin">
            <color indexed="64"/>
          </left>
          <right style="thin">
            <color indexed="64"/>
          </right>
          <bottom style="thin">
            <color indexed="64"/>
          </bottom>
        </border>
      </dxf>
    </rfmt>
    <rfmt sheetId="1" sqref="AZ30" start="0" length="0">
      <dxf>
        <numFmt numFmtId="168" formatCode="#,##0.0"/>
        <border outline="0">
          <left style="thin">
            <color indexed="64"/>
          </left>
          <right style="thin">
            <color indexed="64"/>
          </right>
          <top style="thin">
            <color indexed="64"/>
          </top>
          <bottom style="medium">
            <color indexed="64"/>
          </bottom>
        </border>
      </dxf>
    </rfmt>
    <rfmt sheetId="1" sqref="AZ31" start="0" length="0">
      <dxf>
        <numFmt numFmtId="168" formatCode="#,##0.0"/>
        <border outline="0">
          <left style="thin">
            <color indexed="64"/>
          </left>
          <right style="thin">
            <color indexed="64"/>
          </right>
          <bottom style="thin">
            <color indexed="64"/>
          </bottom>
        </border>
      </dxf>
    </rfmt>
    <rfmt sheetId="1" sqref="AZ32" start="0" length="0">
      <dxf>
        <numFmt numFmtId="168" formatCode="#,##0.0"/>
        <border outline="0">
          <left style="thin">
            <color indexed="64"/>
          </left>
          <right style="thin">
            <color indexed="64"/>
          </right>
          <top style="thin">
            <color indexed="64"/>
          </top>
          <bottom style="medium">
            <color indexed="64"/>
          </bottom>
        </border>
      </dxf>
    </rfmt>
    <rfmt sheetId="1" sqref="AZ33" start="0" length="0">
      <dxf>
        <numFmt numFmtId="168" formatCode="#,##0.0"/>
        <border outline="0">
          <left style="thin">
            <color indexed="64"/>
          </left>
          <right style="thin">
            <color indexed="64"/>
          </right>
          <bottom style="thin">
            <color indexed="64"/>
          </bottom>
        </border>
      </dxf>
    </rfmt>
    <rfmt sheetId="1" sqref="AZ34" start="0" length="0">
      <dxf>
        <numFmt numFmtId="168" formatCode="#,##0.0"/>
        <border outline="0">
          <left style="thin">
            <color indexed="64"/>
          </left>
          <right style="thin">
            <color indexed="64"/>
          </right>
          <top style="thin">
            <color indexed="64"/>
          </top>
          <bottom style="medium">
            <color indexed="64"/>
          </bottom>
        </border>
      </dxf>
    </rfmt>
    <rfmt sheetId="1" sqref="AZ35" start="0" length="0">
      <dxf>
        <numFmt numFmtId="168" formatCode="#,##0.0"/>
        <border outline="0">
          <left style="thin">
            <color indexed="64"/>
          </left>
          <right style="thin">
            <color indexed="64"/>
          </right>
          <bottom style="thin">
            <color indexed="64"/>
          </bottom>
        </border>
      </dxf>
    </rfmt>
    <rfmt sheetId="1" sqref="AZ36" start="0" length="0">
      <dxf>
        <numFmt numFmtId="168" formatCode="#,##0.0"/>
        <border outline="0">
          <left style="thin">
            <color indexed="64"/>
          </left>
          <right style="thin">
            <color indexed="64"/>
          </right>
          <top style="thin">
            <color indexed="64"/>
          </top>
          <bottom style="medium">
            <color indexed="64"/>
          </bottom>
        </border>
      </dxf>
    </rfmt>
    <rfmt sheetId="1" sqref="AZ37" start="0" length="0">
      <dxf>
        <numFmt numFmtId="168" formatCode="#,##0.0"/>
        <border outline="0">
          <left style="thin">
            <color indexed="64"/>
          </left>
          <right style="thin">
            <color indexed="64"/>
          </right>
          <bottom style="thin">
            <color indexed="64"/>
          </bottom>
        </border>
      </dxf>
    </rfmt>
    <rfmt sheetId="1" sqref="AZ38" start="0" length="0">
      <dxf>
        <numFmt numFmtId="168" formatCode="#,##0.0"/>
        <border outline="0">
          <left style="thin">
            <color indexed="64"/>
          </left>
          <right style="thin">
            <color indexed="64"/>
          </right>
          <top style="thin">
            <color indexed="64"/>
          </top>
          <bottom style="medium">
            <color indexed="64"/>
          </bottom>
        </border>
      </dxf>
    </rfmt>
    <rfmt sheetId="1" sqref="AZ39" start="0" length="0">
      <dxf>
        <numFmt numFmtId="168" formatCode="#,##0.0"/>
        <border outline="0">
          <left style="thin">
            <color indexed="64"/>
          </left>
          <right style="thin">
            <color indexed="64"/>
          </right>
          <bottom style="thin">
            <color indexed="64"/>
          </bottom>
        </border>
      </dxf>
    </rfmt>
    <rfmt sheetId="1" sqref="AZ40" start="0" length="0">
      <dxf>
        <numFmt numFmtId="168" formatCode="#,##0.0"/>
        <border outline="0">
          <left style="thin">
            <color indexed="64"/>
          </left>
          <right style="thin">
            <color indexed="64"/>
          </right>
          <top style="thin">
            <color indexed="64"/>
          </top>
          <bottom style="medium">
            <color indexed="64"/>
          </bottom>
        </border>
      </dxf>
    </rfmt>
    <rfmt sheetId="1" sqref="AZ41" start="0" length="0">
      <dxf>
        <numFmt numFmtId="168" formatCode="#,##0.0"/>
        <border outline="0">
          <left style="thin">
            <color indexed="64"/>
          </left>
          <right style="thin">
            <color indexed="64"/>
          </right>
          <bottom style="thin">
            <color indexed="64"/>
          </bottom>
        </border>
      </dxf>
    </rfmt>
    <rfmt sheetId="1" sqref="AZ42" start="0" length="0">
      <dxf>
        <numFmt numFmtId="168" formatCode="#,##0.0"/>
        <border outline="0">
          <left style="thin">
            <color indexed="64"/>
          </left>
          <right style="thin">
            <color indexed="64"/>
          </right>
          <top style="thin">
            <color indexed="64"/>
          </top>
          <bottom style="medium">
            <color indexed="64"/>
          </bottom>
        </border>
      </dxf>
    </rfmt>
    <rfmt sheetId="1" sqref="AZ43" start="0" length="0">
      <dxf>
        <numFmt numFmtId="168" formatCode="#,##0.0"/>
        <border outline="0">
          <left style="thin">
            <color indexed="64"/>
          </left>
          <right style="thin">
            <color indexed="64"/>
          </right>
          <bottom style="thin">
            <color indexed="64"/>
          </bottom>
        </border>
      </dxf>
    </rfmt>
    <rfmt sheetId="1" sqref="AZ44" start="0" length="0">
      <dxf>
        <numFmt numFmtId="168" formatCode="#,##0.0"/>
        <border outline="0">
          <left style="thin">
            <color indexed="64"/>
          </left>
          <right style="thin">
            <color indexed="64"/>
          </right>
          <top style="thin">
            <color indexed="64"/>
          </top>
          <bottom style="medium">
            <color indexed="64"/>
          </bottom>
        </border>
      </dxf>
    </rfmt>
    <rfmt sheetId="1" sqref="AZ45" start="0" length="0">
      <dxf>
        <numFmt numFmtId="168" formatCode="#,##0.0"/>
        <border outline="0">
          <left style="thin">
            <color indexed="64"/>
          </left>
          <right style="thin">
            <color indexed="64"/>
          </right>
          <top style="medium">
            <color indexed="64"/>
          </top>
          <bottom style="thin">
            <color indexed="64"/>
          </bottom>
        </border>
      </dxf>
    </rfmt>
    <rfmt sheetId="1" sqref="AZ46" start="0" length="0">
      <dxf>
        <numFmt numFmtId="168" formatCode="#,##0.0"/>
        <border outline="0">
          <left style="thin">
            <color indexed="64"/>
          </left>
          <right style="thin">
            <color indexed="64"/>
          </right>
          <top style="thin">
            <color indexed="64"/>
          </top>
          <bottom style="medium">
            <color indexed="64"/>
          </bottom>
        </border>
      </dxf>
    </rfmt>
    <rfmt sheetId="1" sqref="AZ47" start="0" length="0">
      <dxf>
        <numFmt numFmtId="168" formatCode="#,##0.0"/>
        <border outline="0">
          <left style="thin">
            <color indexed="64"/>
          </left>
          <right style="thin">
            <color indexed="64"/>
          </right>
          <bottom style="thin">
            <color indexed="64"/>
          </bottom>
        </border>
      </dxf>
    </rfmt>
    <rfmt sheetId="1" sqref="AZ48" start="0" length="0">
      <dxf>
        <numFmt numFmtId="168" formatCode="#,##0.0"/>
        <border outline="0">
          <left style="thin">
            <color indexed="64"/>
          </left>
          <right style="thin">
            <color indexed="64"/>
          </right>
          <top style="thin">
            <color indexed="64"/>
          </top>
          <bottom style="medium">
            <color indexed="64"/>
          </bottom>
        </border>
      </dxf>
    </rfmt>
    <rfmt sheetId="1" sqref="AZ49" start="0" length="0">
      <dxf>
        <numFmt numFmtId="168" formatCode="#,##0.0"/>
        <border outline="0">
          <left style="thin">
            <color indexed="64"/>
          </left>
          <right style="thin">
            <color indexed="64"/>
          </right>
          <top style="thin">
            <color indexed="64"/>
          </top>
          <bottom style="thin">
            <color indexed="64"/>
          </bottom>
        </border>
      </dxf>
    </rfmt>
    <rfmt sheetId="1" sqref="AZ50" start="0" length="0">
      <dxf>
        <numFmt numFmtId="168" formatCode="#,##0.0"/>
        <border outline="0">
          <left style="thin">
            <color indexed="64"/>
          </left>
          <right style="thin">
            <color indexed="64"/>
          </right>
          <top style="thin">
            <color indexed="64"/>
          </top>
          <bottom style="medium">
            <color indexed="64"/>
          </bottom>
        </border>
      </dxf>
    </rfmt>
    <rfmt sheetId="1" sqref="AZ51" start="0" length="0">
      <dxf>
        <numFmt numFmtId="168" formatCode="#,##0.0"/>
        <border outline="0">
          <left style="thin">
            <color indexed="64"/>
          </left>
          <right style="thin">
            <color indexed="64"/>
          </right>
          <top style="thin">
            <color indexed="64"/>
          </top>
          <bottom style="thin">
            <color indexed="64"/>
          </bottom>
        </border>
      </dxf>
    </rfmt>
    <rfmt sheetId="1" sqref="AZ52" start="0" length="0">
      <dxf>
        <numFmt numFmtId="168" formatCode="#,##0.0"/>
        <border outline="0">
          <left style="thin">
            <color indexed="64"/>
          </left>
          <right style="thin">
            <color indexed="64"/>
          </right>
          <top style="thin">
            <color indexed="64"/>
          </top>
          <bottom style="medium">
            <color indexed="64"/>
          </bottom>
        </border>
      </dxf>
    </rfmt>
    <rfmt sheetId="1" sqref="AZ53" start="0" length="0">
      <dxf>
        <numFmt numFmtId="168" formatCode="#,##0.0"/>
        <border outline="0">
          <left style="thin">
            <color indexed="64"/>
          </left>
          <right style="thin">
            <color indexed="64"/>
          </right>
          <top style="thin">
            <color indexed="64"/>
          </top>
          <bottom style="thin">
            <color indexed="64"/>
          </bottom>
        </border>
      </dxf>
    </rfmt>
    <rfmt sheetId="1" sqref="AZ54" start="0" length="0">
      <dxf>
        <numFmt numFmtId="168" formatCode="#,##0.0"/>
        <border outline="0">
          <left style="thin">
            <color indexed="64"/>
          </left>
          <right style="thin">
            <color indexed="64"/>
          </right>
          <top style="thin">
            <color indexed="64"/>
          </top>
          <bottom style="medium">
            <color indexed="64"/>
          </bottom>
        </border>
      </dxf>
    </rfmt>
    <rfmt sheetId="1" sqref="AZ55" start="0" length="0">
      <dxf>
        <numFmt numFmtId="168" formatCode="#,##0.0"/>
        <border outline="0">
          <left style="thin">
            <color indexed="64"/>
          </left>
          <right style="thin">
            <color indexed="64"/>
          </right>
          <top style="thin">
            <color indexed="64"/>
          </top>
          <bottom style="thin">
            <color indexed="64"/>
          </bottom>
        </border>
      </dxf>
    </rfmt>
    <rfmt sheetId="1" sqref="AZ56" start="0" length="0">
      <dxf>
        <numFmt numFmtId="168" formatCode="#,##0.0"/>
        <border outline="0">
          <left style="thin">
            <color indexed="64"/>
          </left>
          <right style="thin">
            <color indexed="64"/>
          </right>
          <top style="thin">
            <color indexed="64"/>
          </top>
          <bottom style="medium">
            <color indexed="64"/>
          </bottom>
        </border>
      </dxf>
    </rfmt>
    <rfmt sheetId="1" sqref="AZ57" start="0" length="0">
      <dxf>
        <numFmt numFmtId="168" formatCode="#,##0.0"/>
        <border outline="0">
          <left style="thin">
            <color indexed="64"/>
          </left>
          <right style="thin">
            <color indexed="64"/>
          </right>
          <top style="thin">
            <color indexed="64"/>
          </top>
          <bottom style="thin">
            <color indexed="64"/>
          </bottom>
        </border>
      </dxf>
    </rfmt>
    <rfmt sheetId="1" sqref="AZ58" start="0" length="0">
      <dxf>
        <numFmt numFmtId="168" formatCode="#,##0.0"/>
        <border outline="0">
          <left style="thin">
            <color indexed="64"/>
          </left>
          <right style="thin">
            <color indexed="64"/>
          </right>
          <top style="thin">
            <color indexed="64"/>
          </top>
          <bottom style="medium">
            <color indexed="64"/>
          </bottom>
        </border>
      </dxf>
    </rfmt>
    <rfmt sheetId="1" sqref="AZ59" start="0" length="0">
      <dxf>
        <numFmt numFmtId="168" formatCode="#,##0.0"/>
        <border outline="0">
          <left style="thin">
            <color indexed="64"/>
          </left>
          <right style="thin">
            <color indexed="64"/>
          </right>
          <top style="thin">
            <color indexed="64"/>
          </top>
          <bottom style="thin">
            <color indexed="64"/>
          </bottom>
        </border>
      </dxf>
    </rfmt>
    <rfmt sheetId="1" sqref="AZ60" start="0" length="0">
      <dxf>
        <numFmt numFmtId="168" formatCode="#,##0.0"/>
        <border outline="0">
          <left style="thin">
            <color indexed="64"/>
          </left>
          <right style="thin">
            <color indexed="64"/>
          </right>
          <top style="thin">
            <color indexed="64"/>
          </top>
          <bottom style="medium">
            <color indexed="64"/>
          </bottom>
        </border>
      </dxf>
    </rfmt>
    <rfmt sheetId="1" sqref="AZ61" start="0" length="0">
      <dxf>
        <numFmt numFmtId="168" formatCode="#,##0.0"/>
        <border outline="0">
          <left style="thin">
            <color indexed="64"/>
          </left>
          <right style="thin">
            <color indexed="64"/>
          </right>
          <top style="thin">
            <color indexed="64"/>
          </top>
          <bottom style="thin">
            <color indexed="64"/>
          </bottom>
        </border>
      </dxf>
    </rfmt>
    <rfmt sheetId="1" sqref="AZ62" start="0" length="0">
      <dxf>
        <numFmt numFmtId="168" formatCode="#,##0.0"/>
        <border outline="0">
          <left style="thin">
            <color indexed="64"/>
          </left>
          <right style="thin">
            <color indexed="64"/>
          </right>
          <top style="thin">
            <color indexed="64"/>
          </top>
          <bottom style="medium">
            <color indexed="64"/>
          </bottom>
        </border>
      </dxf>
    </rfmt>
    <rfmt sheetId="1" sqref="AZ63" start="0" length="0">
      <dxf>
        <numFmt numFmtId="168" formatCode="#,##0.0"/>
        <border outline="0">
          <left style="thin">
            <color indexed="64"/>
          </left>
          <right style="thin">
            <color indexed="64"/>
          </right>
          <top style="thin">
            <color indexed="64"/>
          </top>
          <bottom style="thin">
            <color indexed="64"/>
          </bottom>
        </border>
      </dxf>
    </rfmt>
    <rfmt sheetId="1" sqref="AZ64" start="0" length="0">
      <dxf>
        <numFmt numFmtId="168" formatCode="#,##0.0"/>
        <border outline="0">
          <left style="thin">
            <color indexed="64"/>
          </left>
          <right style="thin">
            <color indexed="64"/>
          </right>
          <top style="thin">
            <color indexed="64"/>
          </top>
          <bottom style="medium">
            <color indexed="64"/>
          </bottom>
        </border>
      </dxf>
    </rfmt>
    <rfmt sheetId="1" sqref="AZ65" start="0" length="0">
      <dxf>
        <numFmt numFmtId="167" formatCode="#,##0.000"/>
        <border outline="0">
          <left style="thin">
            <color indexed="64"/>
          </left>
          <right style="thin">
            <color indexed="64"/>
          </right>
          <top style="thin">
            <color indexed="64"/>
          </top>
          <bottom style="thin">
            <color indexed="64"/>
          </bottom>
        </border>
      </dxf>
    </rfmt>
    <rfmt sheetId="1" sqref="AZ66" start="0" length="0">
      <dxf>
        <numFmt numFmtId="168" formatCode="#,##0.0"/>
        <border outline="0">
          <left style="thin">
            <color indexed="64"/>
          </left>
          <right style="thin">
            <color indexed="64"/>
          </right>
          <top style="thin">
            <color indexed="64"/>
          </top>
          <bottom style="medium">
            <color indexed="64"/>
          </bottom>
        </border>
      </dxf>
    </rfmt>
    <rfmt sheetId="1" sqref="AZ67" start="0" length="0">
      <dxf>
        <numFmt numFmtId="168" formatCode="#,##0.0"/>
        <border outline="0">
          <left style="thin">
            <color indexed="64"/>
          </left>
          <right style="thin">
            <color indexed="64"/>
          </right>
          <top style="thin">
            <color indexed="64"/>
          </top>
          <bottom style="thin">
            <color indexed="64"/>
          </bottom>
        </border>
      </dxf>
    </rfmt>
    <rfmt sheetId="1" sqref="AZ68" start="0" length="0">
      <dxf>
        <numFmt numFmtId="168" formatCode="#,##0.0"/>
        <border outline="0">
          <left style="thin">
            <color indexed="64"/>
          </left>
          <right style="thin">
            <color indexed="64"/>
          </right>
          <top style="thin">
            <color indexed="64"/>
          </top>
          <bottom style="medium">
            <color indexed="64"/>
          </bottom>
        </border>
      </dxf>
    </rfmt>
    <rfmt sheetId="1" sqref="AZ69" start="0" length="0">
      <dxf>
        <numFmt numFmtId="168" formatCode="#,##0.0"/>
        <border outline="0">
          <left style="thin">
            <color indexed="64"/>
          </left>
          <right style="thin">
            <color indexed="64"/>
          </right>
          <top style="thick">
            <color indexed="64"/>
          </top>
          <bottom style="thin">
            <color indexed="64"/>
          </bottom>
        </border>
      </dxf>
    </rfmt>
    <rfmt sheetId="1" sqref="AZ70" start="0" length="0">
      <dxf>
        <numFmt numFmtId="168" formatCode="#,##0.0"/>
        <border outline="0">
          <left style="thin">
            <color indexed="64"/>
          </left>
          <right style="thin">
            <color indexed="64"/>
          </right>
          <top style="thin">
            <color indexed="64"/>
          </top>
          <bottom style="medium">
            <color indexed="64"/>
          </bottom>
        </border>
      </dxf>
    </rfmt>
    <rfmt sheetId="1" sqref="AZ71" start="0" length="0">
      <dxf>
        <numFmt numFmtId="168" formatCode="#,##0.0"/>
        <border outline="0">
          <left style="thin">
            <color indexed="64"/>
          </left>
          <right style="thin">
            <color indexed="64"/>
          </right>
          <top style="thin">
            <color indexed="64"/>
          </top>
          <bottom style="thin">
            <color indexed="64"/>
          </bottom>
        </border>
      </dxf>
    </rfmt>
    <rfmt sheetId="1" sqref="AZ72" start="0" length="0">
      <dxf>
        <numFmt numFmtId="168" formatCode="#,##0.0"/>
        <border outline="0">
          <left style="thin">
            <color indexed="64"/>
          </left>
          <right style="thin">
            <color indexed="64"/>
          </right>
          <top style="thin">
            <color indexed="64"/>
          </top>
          <bottom style="medium">
            <color indexed="64"/>
          </bottom>
        </border>
      </dxf>
    </rfmt>
    <rfmt sheetId="1" sqref="AZ73" start="0" length="0">
      <dxf>
        <numFmt numFmtId="168" formatCode="#,##0.0"/>
        <border outline="0">
          <left style="thin">
            <color indexed="64"/>
          </left>
          <right style="thin">
            <color indexed="64"/>
          </right>
          <top style="thin">
            <color indexed="64"/>
          </top>
          <bottom style="thin">
            <color indexed="64"/>
          </bottom>
        </border>
      </dxf>
    </rfmt>
    <rfmt sheetId="1" sqref="AZ74" start="0" length="0">
      <dxf>
        <numFmt numFmtId="168" formatCode="#,##0.0"/>
        <border outline="0">
          <left style="thin">
            <color indexed="64"/>
          </left>
          <right style="thin">
            <color indexed="64"/>
          </right>
          <top style="thin">
            <color indexed="64"/>
          </top>
          <bottom style="medium">
            <color indexed="64"/>
          </bottom>
        </border>
      </dxf>
    </rfmt>
    <rfmt sheetId="1" sqref="AZ75" start="0" length="0">
      <dxf>
        <numFmt numFmtId="168" formatCode="#,##0.0"/>
        <border outline="0">
          <left style="thin">
            <color indexed="64"/>
          </left>
          <right style="thin">
            <color indexed="64"/>
          </right>
          <top style="thin">
            <color indexed="64"/>
          </top>
          <bottom style="thin">
            <color indexed="64"/>
          </bottom>
        </border>
      </dxf>
    </rfmt>
    <rfmt sheetId="1" sqref="AZ76" start="0" length="0">
      <dxf>
        <numFmt numFmtId="168" formatCode="#,##0.0"/>
        <border outline="0">
          <left style="thin">
            <color indexed="64"/>
          </left>
          <right style="thin">
            <color indexed="64"/>
          </right>
          <top style="thin">
            <color indexed="64"/>
          </top>
          <bottom style="medium">
            <color indexed="64"/>
          </bottom>
        </border>
      </dxf>
    </rfmt>
    <rfmt sheetId="1" sqref="AZ77" start="0" length="0">
      <dxf>
        <numFmt numFmtId="168" formatCode="#,##0.0"/>
        <border outline="0">
          <left style="thin">
            <color indexed="64"/>
          </left>
          <right style="thin">
            <color indexed="64"/>
          </right>
          <top style="thin">
            <color indexed="64"/>
          </top>
          <bottom style="thin">
            <color indexed="64"/>
          </bottom>
        </border>
      </dxf>
    </rfmt>
    <rfmt sheetId="1" sqref="AZ78" start="0" length="0">
      <dxf>
        <numFmt numFmtId="168" formatCode="#,##0.0"/>
        <border outline="0">
          <left style="thin">
            <color indexed="64"/>
          </left>
          <right style="thin">
            <color indexed="64"/>
          </right>
          <top style="thin">
            <color indexed="64"/>
          </top>
          <bottom style="medium">
            <color indexed="64"/>
          </bottom>
        </border>
      </dxf>
    </rfmt>
    <rfmt sheetId="1" sqref="AZ79" start="0" length="0">
      <dxf>
        <numFmt numFmtId="168" formatCode="#,##0.0"/>
        <border outline="0">
          <left style="thin">
            <color indexed="64"/>
          </left>
          <right style="thin">
            <color indexed="64"/>
          </right>
          <top style="thin">
            <color indexed="64"/>
          </top>
          <bottom style="thin">
            <color indexed="64"/>
          </bottom>
        </border>
      </dxf>
    </rfmt>
    <rfmt sheetId="1" sqref="AZ80" start="0" length="0">
      <dxf>
        <numFmt numFmtId="168" formatCode="#,##0.0"/>
        <border outline="0">
          <left style="thin">
            <color indexed="64"/>
          </left>
          <right style="thin">
            <color indexed="64"/>
          </right>
          <top style="thin">
            <color indexed="64"/>
          </top>
          <bottom style="medium">
            <color indexed="64"/>
          </bottom>
        </border>
      </dxf>
    </rfmt>
    <rfmt sheetId="1" sqref="AZ81" start="0" length="0">
      <dxf>
        <numFmt numFmtId="168" formatCode="#,##0.0"/>
        <border outline="0">
          <left style="thin">
            <color indexed="64"/>
          </left>
          <right style="thin">
            <color indexed="64"/>
          </right>
          <top style="thin">
            <color indexed="64"/>
          </top>
          <bottom style="thin">
            <color indexed="64"/>
          </bottom>
        </border>
      </dxf>
    </rfmt>
    <rfmt sheetId="1" sqref="AZ82" start="0" length="0">
      <dxf>
        <numFmt numFmtId="168" formatCode="#,##0.0"/>
        <border outline="0">
          <left style="thin">
            <color indexed="64"/>
          </left>
          <right style="thin">
            <color indexed="64"/>
          </right>
          <top style="thin">
            <color indexed="64"/>
          </top>
          <bottom style="medium">
            <color indexed="64"/>
          </bottom>
        </border>
      </dxf>
    </rfmt>
    <rfmt sheetId="1" sqref="AZ83" start="0" length="0">
      <dxf>
        <numFmt numFmtId="168" formatCode="#,##0.0"/>
        <border outline="0">
          <left style="thin">
            <color indexed="64"/>
          </left>
          <right style="thin">
            <color indexed="64"/>
          </right>
          <top style="thin">
            <color indexed="64"/>
          </top>
          <bottom style="thin">
            <color indexed="64"/>
          </bottom>
        </border>
      </dxf>
    </rfmt>
    <rfmt sheetId="1" sqref="AZ84" start="0" length="0">
      <dxf>
        <numFmt numFmtId="168" formatCode="#,##0.0"/>
        <border outline="0">
          <left style="thin">
            <color indexed="64"/>
          </left>
          <right style="thin">
            <color indexed="64"/>
          </right>
          <top style="thin">
            <color indexed="64"/>
          </top>
          <bottom style="medium">
            <color indexed="64"/>
          </bottom>
        </border>
      </dxf>
    </rfmt>
    <rfmt sheetId="1" sqref="AZ85" start="0" length="0">
      <dxf>
        <numFmt numFmtId="168" formatCode="#,##0.0"/>
        <border outline="0">
          <left style="thin">
            <color indexed="64"/>
          </left>
          <right style="thin">
            <color indexed="64"/>
          </right>
          <top style="thin">
            <color indexed="64"/>
          </top>
          <bottom style="thin">
            <color indexed="64"/>
          </bottom>
        </border>
      </dxf>
    </rfmt>
    <rfmt sheetId="1" sqref="AZ86" start="0" length="0">
      <dxf>
        <numFmt numFmtId="168" formatCode="#,##0.0"/>
        <border outline="0">
          <left style="thin">
            <color indexed="64"/>
          </left>
          <right style="thin">
            <color indexed="64"/>
          </right>
          <top style="thin">
            <color indexed="64"/>
          </top>
          <bottom style="medium">
            <color indexed="64"/>
          </bottom>
        </border>
      </dxf>
    </rfmt>
    <rfmt sheetId="1" sqref="AZ87" start="0" length="0">
      <dxf>
        <numFmt numFmtId="168" formatCode="#,##0.0"/>
        <border outline="0">
          <left style="thin">
            <color indexed="64"/>
          </left>
          <right style="thin">
            <color indexed="64"/>
          </right>
          <top style="thin">
            <color indexed="64"/>
          </top>
          <bottom style="thin">
            <color indexed="64"/>
          </bottom>
        </border>
      </dxf>
    </rfmt>
    <rfmt sheetId="1" sqref="AZ88" start="0" length="0">
      <dxf>
        <numFmt numFmtId="168" formatCode="#,##0.0"/>
        <border outline="0">
          <left style="thin">
            <color indexed="64"/>
          </left>
          <right style="thin">
            <color indexed="64"/>
          </right>
          <top style="thin">
            <color indexed="64"/>
          </top>
          <bottom style="medium">
            <color indexed="64"/>
          </bottom>
        </border>
      </dxf>
    </rfmt>
    <rfmt sheetId="1" sqref="AZ89" start="0" length="0">
      <dxf>
        <numFmt numFmtId="168" formatCode="#,##0.0"/>
        <border outline="0">
          <left style="thin">
            <color indexed="64"/>
          </left>
          <right style="thin">
            <color indexed="64"/>
          </right>
          <top style="thin">
            <color indexed="64"/>
          </top>
          <bottom style="thin">
            <color indexed="64"/>
          </bottom>
        </border>
      </dxf>
    </rfmt>
    <rfmt sheetId="1" sqref="AZ90" start="0" length="0">
      <dxf>
        <numFmt numFmtId="168" formatCode="#,##0.0"/>
        <border outline="0">
          <left style="thin">
            <color indexed="64"/>
          </left>
          <right style="thin">
            <color indexed="64"/>
          </right>
          <top style="thin">
            <color indexed="64"/>
          </top>
        </border>
      </dxf>
    </rfmt>
    <rfmt sheetId="1" sqref="AZ91" start="0" length="0">
      <dxf>
        <numFmt numFmtId="168" formatCode="#,##0.0"/>
        <border outline="0">
          <left style="thin">
            <color indexed="64"/>
          </left>
          <right style="thin">
            <color indexed="64"/>
          </right>
          <top style="thick">
            <color indexed="64"/>
          </top>
          <bottom style="thin">
            <color indexed="64"/>
          </bottom>
        </border>
      </dxf>
    </rfmt>
    <rfmt sheetId="1" sqref="AZ92" start="0" length="0">
      <dxf>
        <numFmt numFmtId="168" formatCode="#,##0.0"/>
        <border outline="0">
          <left style="thin">
            <color indexed="64"/>
          </left>
          <right style="thin">
            <color indexed="64"/>
          </right>
          <top style="thin">
            <color indexed="64"/>
          </top>
          <bottom style="medium">
            <color indexed="64"/>
          </bottom>
        </border>
      </dxf>
    </rfmt>
    <rfmt sheetId="1" sqref="AZ93" start="0" length="0">
      <dxf>
        <numFmt numFmtId="168" formatCode="#,##0.0"/>
        <border outline="0">
          <left style="thin">
            <color indexed="64"/>
          </left>
          <right style="thin">
            <color indexed="64"/>
          </right>
          <top style="thin">
            <color indexed="64"/>
          </top>
          <bottom style="thin">
            <color indexed="64"/>
          </bottom>
        </border>
      </dxf>
    </rfmt>
    <rfmt sheetId="1" sqref="AZ94" start="0" length="0">
      <dxf>
        <numFmt numFmtId="168" formatCode="#,##0.0"/>
        <border outline="0">
          <left style="thin">
            <color indexed="64"/>
          </left>
          <right style="thin">
            <color indexed="64"/>
          </right>
          <top style="thin">
            <color indexed="64"/>
          </top>
        </border>
      </dxf>
    </rfmt>
    <rfmt sheetId="1" sqref="AZ95" start="0" length="0">
      <dxf>
        <numFmt numFmtId="168" formatCode="#,##0.0"/>
        <border outline="0">
          <left style="thin">
            <color indexed="64"/>
          </left>
          <right style="thin">
            <color indexed="64"/>
          </right>
          <top style="medium">
            <color indexed="64"/>
          </top>
          <bottom style="thin">
            <color indexed="64"/>
          </bottom>
        </border>
      </dxf>
    </rfmt>
    <rfmt sheetId="1" sqref="AZ96" start="0" length="0">
      <dxf>
        <numFmt numFmtId="168" formatCode="#,##0.0"/>
        <border outline="0">
          <left style="thin">
            <color indexed="64"/>
          </left>
          <right style="thin">
            <color indexed="64"/>
          </right>
          <top style="thin">
            <color indexed="64"/>
          </top>
          <bottom style="medium">
            <color indexed="64"/>
          </bottom>
        </border>
      </dxf>
    </rfmt>
    <rfmt sheetId="1" sqref="AZ97" start="0" length="0">
      <dxf>
        <numFmt numFmtId="168" formatCode="#,##0.0"/>
        <border outline="0">
          <left style="thin">
            <color indexed="64"/>
          </left>
          <right style="thin">
            <color indexed="64"/>
          </right>
          <bottom style="thin">
            <color indexed="64"/>
          </bottom>
        </border>
      </dxf>
    </rfmt>
    <rfmt sheetId="1" sqref="AZ98" start="0" length="0">
      <dxf>
        <numFmt numFmtId="168" formatCode="#,##0.0"/>
        <border outline="0">
          <left style="thin">
            <color indexed="64"/>
          </left>
          <right style="thin">
            <color indexed="64"/>
          </right>
          <top style="thin">
            <color indexed="64"/>
          </top>
        </border>
      </dxf>
    </rfmt>
    <rfmt sheetId="1" sqref="AZ99" start="0" length="0">
      <dxf>
        <numFmt numFmtId="168" formatCode="#,##0.0"/>
        <border outline="0">
          <left style="thin">
            <color indexed="64"/>
          </left>
          <right style="thin">
            <color indexed="64"/>
          </right>
          <top style="medium">
            <color indexed="64"/>
          </top>
          <bottom style="thin">
            <color indexed="64"/>
          </bottom>
        </border>
      </dxf>
    </rfmt>
    <rfmt sheetId="1" sqref="AZ100" start="0" length="0">
      <dxf>
        <numFmt numFmtId="168" formatCode="#,##0.0"/>
        <border outline="0">
          <left style="thin">
            <color indexed="64"/>
          </left>
          <right style="thin">
            <color indexed="64"/>
          </right>
          <top style="thin">
            <color indexed="64"/>
          </top>
          <bottom style="medium">
            <color indexed="64"/>
          </bottom>
        </border>
      </dxf>
    </rfmt>
    <rfmt sheetId="1" sqref="AZ101" start="0" length="0">
      <dxf>
        <numFmt numFmtId="168" formatCode="#,##0.0"/>
        <border outline="0">
          <left style="thin">
            <color indexed="64"/>
          </left>
          <right style="thin">
            <color indexed="64"/>
          </right>
          <bottom style="thin">
            <color indexed="64"/>
          </bottom>
        </border>
      </dxf>
    </rfmt>
    <rfmt sheetId="1" sqref="AZ102" start="0" length="0">
      <dxf>
        <numFmt numFmtId="168" formatCode="#,##0.0"/>
        <border outline="0">
          <left style="thin">
            <color indexed="64"/>
          </left>
          <right style="thin">
            <color indexed="64"/>
          </right>
          <top style="thin">
            <color indexed="64"/>
          </top>
          <bottom style="medium">
            <color indexed="64"/>
          </bottom>
        </border>
      </dxf>
    </rfmt>
    <rfmt sheetId="1" sqref="AZ103" start="0" length="0">
      <dxf>
        <numFmt numFmtId="168" formatCode="#,##0.0"/>
        <border outline="0">
          <left style="thin">
            <color indexed="64"/>
          </left>
          <right style="thin">
            <color indexed="64"/>
          </right>
          <top style="medium">
            <color indexed="64"/>
          </top>
          <bottom style="thin">
            <color indexed="64"/>
          </bottom>
        </border>
      </dxf>
    </rfmt>
    <rfmt sheetId="1" sqref="AZ104" start="0" length="0">
      <dxf>
        <numFmt numFmtId="168" formatCode="#,##0.0"/>
        <border outline="0">
          <left style="thin">
            <color indexed="64"/>
          </left>
          <right style="thin">
            <color indexed="64"/>
          </right>
          <top style="thin">
            <color indexed="64"/>
          </top>
          <bottom style="medium">
            <color indexed="64"/>
          </bottom>
        </border>
      </dxf>
    </rfmt>
    <rfmt sheetId="1" sqref="AZ105" start="0" length="0">
      <dxf>
        <numFmt numFmtId="168" formatCode="#,##0.0"/>
        <border outline="0">
          <left style="thin">
            <color indexed="64"/>
          </left>
          <right style="thin">
            <color indexed="64"/>
          </right>
          <top style="medium">
            <color indexed="64"/>
          </top>
          <bottom style="thin">
            <color indexed="64"/>
          </bottom>
        </border>
      </dxf>
    </rfmt>
    <rfmt sheetId="1" sqref="AZ106" start="0" length="0">
      <dxf>
        <numFmt numFmtId="168" formatCode="#,##0.0"/>
        <border outline="0">
          <left style="thin">
            <color indexed="64"/>
          </left>
          <right style="thin">
            <color indexed="64"/>
          </right>
          <top style="thin">
            <color indexed="64"/>
          </top>
          <bottom style="medium">
            <color indexed="64"/>
          </bottom>
        </border>
      </dxf>
    </rfmt>
    <rfmt sheetId="1" sqref="AZ107" start="0" length="0">
      <dxf>
        <numFmt numFmtId="168" formatCode="#,##0.0"/>
        <border outline="0">
          <left style="thin">
            <color indexed="64"/>
          </left>
          <right style="thin">
            <color indexed="64"/>
          </right>
          <bottom style="thin">
            <color indexed="64"/>
          </bottom>
        </border>
      </dxf>
    </rfmt>
    <rfmt sheetId="1" sqref="AZ108" start="0" length="0">
      <dxf>
        <numFmt numFmtId="168" formatCode="#,##0.0"/>
        <border outline="0">
          <left style="thin">
            <color indexed="64"/>
          </left>
          <right style="thin">
            <color indexed="64"/>
          </right>
          <top style="thin">
            <color indexed="64"/>
          </top>
        </border>
      </dxf>
    </rfmt>
    <rfmt sheetId="1" sqref="AZ109" start="0" length="0">
      <dxf>
        <numFmt numFmtId="168" formatCode="#,##0.0"/>
        <border outline="0">
          <left style="thin">
            <color indexed="64"/>
          </left>
          <right style="thin">
            <color indexed="64"/>
          </right>
          <top style="medium">
            <color indexed="64"/>
          </top>
          <bottom style="thin">
            <color indexed="64"/>
          </bottom>
        </border>
      </dxf>
    </rfmt>
    <rfmt sheetId="1" sqref="AZ110" start="0" length="0">
      <dxf>
        <numFmt numFmtId="168" formatCode="#,##0.0"/>
        <border outline="0">
          <left style="thin">
            <color indexed="64"/>
          </left>
          <right style="thin">
            <color indexed="64"/>
          </right>
          <top style="thin">
            <color indexed="64"/>
          </top>
        </border>
      </dxf>
    </rfmt>
    <rcc rId="0" sId="1" dxf="1">
      <nc r="AZ111">
        <f>SUM(AZ5:AZ110)</f>
      </nc>
      <ndxf>
        <numFmt numFmtId="167" formatCode="#,##0.000"/>
      </ndxf>
    </rcc>
    <rfmt sheetId="1" sqref="AZ112" start="0" length="0">
      <dxf/>
    </rfmt>
    <rfmt sheetId="1" sqref="AZ113" start="0" length="0">
      <dxf>
        <numFmt numFmtId="168" formatCode="#,##0.0"/>
      </dxf>
    </rfmt>
    <rfmt sheetId="1" sqref="AZ114" start="0" length="0">
      <dxf>
        <numFmt numFmtId="168" formatCode="#,##0.0"/>
      </dxf>
    </rfmt>
    <rfmt sheetId="1" sqref="AZ115" start="0" length="0">
      <dxf/>
    </rfmt>
  </rrc>
  <rcv guid="{648EDD87-2654-4B80-BBE4-7C270B7F7285}" action="delete"/>
  <rdn rId="0" localSheetId="1" customView="1" name="Z_648EDD87_2654_4B80_BBE4_7C270B7F7285_.wvu.PrintTitles" hidden="1" oldHidden="1">
    <formula>'rekapitulace pro r. 2022'!$A:$B,'rekapitulace pro r. 2022'!$1:$4</formula>
    <oldFormula>'rekapitulace pro r. 2022'!$A:$B,'rekapitulace pro r. 2022'!$1:$4</oldFormula>
  </rdn>
  <rdn rId="0" localSheetId="1" customView="1" name="Z_648EDD87_2654_4B80_BBE4_7C270B7F7285_.wvu.FilterData" hidden="1" oldHidden="1">
    <formula>'rekapitulace pro r. 2022'!$C$4:$AY$117</formula>
    <oldFormula>'rekapitulace pro r. 2022'!$C$4:$AY$117</oldFormula>
  </rdn>
  <rcv guid="{648EDD87-2654-4B80-BBE4-7C270B7F7285}"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T3:U3">
    <dxf>
      <alignment vertical="center"/>
    </dxf>
  </rfmt>
  <rcc rId="7562" sId="1">
    <oc r="AV2" t="inlineStr">
      <is>
        <t>porovnání na požadavky org.- r. 2022</t>
      </is>
    </oc>
    <nc r="AV2" t="inlineStr">
      <is>
        <t>porovnání na požadavky org. - r. 2022</t>
      </is>
    </nc>
  </rcc>
  <rfmt sheetId="1" sqref="AX3">
    <dxf>
      <alignment vertical="center"/>
    </dxf>
  </rfmt>
  <rcv guid="{648EDD87-2654-4B80-BBE4-7C270B7F7285}" action="delete"/>
  <rdn rId="0" localSheetId="1" customView="1" name="Z_648EDD87_2654_4B80_BBE4_7C270B7F7285_.wvu.PrintTitles" hidden="1" oldHidden="1">
    <formula>'rekapitulace pro r. 2022'!$A:$B,'rekapitulace pro r. 2022'!$1:$4</formula>
    <oldFormula>'rekapitulace pro r. 2022'!$A:$B,'rekapitulace pro r. 2022'!$1:$4</oldFormula>
  </rdn>
  <rdn rId="0" localSheetId="1" customView="1" name="Z_648EDD87_2654_4B80_BBE4_7C270B7F7285_.wvu.FilterData" hidden="1" oldHidden="1">
    <formula>'rekapitulace pro r. 2022'!$C$4:$AY$117</formula>
    <oldFormula>'rekapitulace pro r. 2022'!$C$4:$AY$117</oldFormula>
  </rdn>
  <rcv guid="{648EDD87-2654-4B80-BBE4-7C270B7F7285}"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65" sId="1">
    <oc r="Z5">
      <f>T5*1.016</f>
    </oc>
    <nc r="Z5">
      <f>T5*(1+X5)</f>
    </nc>
  </rcc>
  <rcc rId="7566" sId="1">
    <oc r="Z6">
      <f>T6*1</f>
    </oc>
    <nc r="Z6">
      <f>T6*(1+X6)</f>
    </nc>
  </rcc>
  <rcc rId="7567" sId="1">
    <oc r="Z7">
      <f>T7*1.016</f>
    </oc>
    <nc r="Z7">
      <f>T7*(1+X7)</f>
    </nc>
  </rcc>
  <rcc rId="7568" sId="1">
    <oc r="Z8">
      <f>T8*1</f>
    </oc>
    <nc r="Z8">
      <f>T8*(1+X8)</f>
    </nc>
  </rcc>
  <rcc rId="7569" sId="1">
    <oc r="Z9">
      <f>T9*1.016</f>
    </oc>
    <nc r="Z9">
      <f>T9*(1+X9)</f>
    </nc>
  </rcc>
  <rcc rId="7570" sId="1">
    <oc r="Z10">
      <f>T10*1</f>
    </oc>
    <nc r="Z10">
      <f>T10*(1+X10)</f>
    </nc>
  </rcc>
  <rcc rId="7571" sId="1">
    <oc r="Z11">
      <f>T11*1.016</f>
    </oc>
    <nc r="Z11">
      <f>T11*(1+X11)</f>
    </nc>
  </rcc>
  <rcc rId="7572" sId="1">
    <oc r="Z12">
      <f>T12*1</f>
    </oc>
    <nc r="Z12">
      <f>T12*(1+X12)</f>
    </nc>
  </rcc>
  <rcc rId="7573" sId="1">
    <oc r="Z13">
      <f>T13*1.016</f>
    </oc>
    <nc r="Z13">
      <f>T13*(1+X13)</f>
    </nc>
  </rcc>
  <rcc rId="7574" sId="1">
    <oc r="Z14">
      <f>T14*1</f>
    </oc>
    <nc r="Z14">
      <f>T14*(1+X14)</f>
    </nc>
  </rcc>
  <rcc rId="7575" sId="1">
    <oc r="Z15">
      <f>T15*1.016</f>
    </oc>
    <nc r="Z15">
      <f>T15*(1+X15)</f>
    </nc>
  </rcc>
  <rcc rId="7576" sId="1">
    <oc r="Z16">
      <f>T16*1</f>
    </oc>
    <nc r="Z16">
      <f>T16*(1+X16)</f>
    </nc>
  </rcc>
  <rcc rId="7577" sId="1">
    <oc r="Z17">
      <f>T17*1.016</f>
    </oc>
    <nc r="Z17">
      <f>T17*(1+X17)</f>
    </nc>
  </rcc>
  <rcc rId="7578" sId="1">
    <oc r="Z18">
      <f>T18*1</f>
    </oc>
    <nc r="Z18">
      <f>T18*(1+X18)</f>
    </nc>
  </rcc>
  <rcc rId="7579" sId="1">
    <oc r="Z19">
      <f>T19*1.016</f>
    </oc>
    <nc r="Z19">
      <f>T19*(1+X19)</f>
    </nc>
  </rcc>
  <rcc rId="7580" sId="1">
    <oc r="Z20">
      <f>T20*1</f>
    </oc>
    <nc r="Z20">
      <f>T20*(1+X20)</f>
    </nc>
  </rcc>
  <rcc rId="7581" sId="1">
    <oc r="Z21">
      <f>T21*1.016</f>
    </oc>
    <nc r="Z21">
      <f>T21*(1+X21)</f>
    </nc>
  </rcc>
  <rcc rId="7582" sId="1">
    <oc r="Z22">
      <f>T22*1</f>
    </oc>
    <nc r="Z22">
      <f>T22*(1+X22)</f>
    </nc>
  </rcc>
  <rcc rId="7583" sId="1">
    <oc r="Z23">
      <f>T23*1.016</f>
    </oc>
    <nc r="Z23">
      <f>T23*(1+X23)</f>
    </nc>
  </rcc>
  <rcc rId="7584" sId="1">
    <oc r="Z24">
      <f>T24*1</f>
    </oc>
    <nc r="Z24">
      <f>T24*(1+X24)</f>
    </nc>
  </rcc>
  <rcc rId="7585" sId="1">
    <oc r="Z25">
      <f>T25*1.016</f>
    </oc>
    <nc r="Z25">
      <f>T25*(1+X25)</f>
    </nc>
  </rcc>
  <rcc rId="7586" sId="1">
    <oc r="Z26">
      <f>T26*1</f>
    </oc>
    <nc r="Z26">
      <f>T26*(1+X26)</f>
    </nc>
  </rcc>
  <rcc rId="7587" sId="1">
    <oc r="Z27">
      <f>T27*1.016</f>
    </oc>
    <nc r="Z27">
      <f>T27*(1+X27)</f>
    </nc>
  </rcc>
  <rcc rId="7588" sId="1">
    <oc r="Z28">
      <f>T28*1</f>
    </oc>
    <nc r="Z28">
      <f>T28*(1+X28)</f>
    </nc>
  </rcc>
  <rcc rId="7589" sId="1">
    <oc r="Z29">
      <f>T29*1.016</f>
    </oc>
    <nc r="Z29">
      <f>T29*(1+X29)</f>
    </nc>
  </rcc>
  <rcc rId="7590" sId="1">
    <oc r="Z30">
      <f>T30*1</f>
    </oc>
    <nc r="Z30">
      <f>T30*(1+X30)</f>
    </nc>
  </rcc>
  <rcc rId="7591" sId="1">
    <oc r="Z31">
      <f>T31*1.016</f>
    </oc>
    <nc r="Z31">
      <f>T31*(1+X31)</f>
    </nc>
  </rcc>
  <rcc rId="7592" sId="1">
    <oc r="Z32">
      <f>T32*1</f>
    </oc>
    <nc r="Z32">
      <f>T32*(1+X32)</f>
    </nc>
  </rcc>
  <rcc rId="7593" sId="1">
    <oc r="Z33">
      <f>T33*1.016</f>
    </oc>
    <nc r="Z33">
      <f>T33*(1+X33)</f>
    </nc>
  </rcc>
  <rcc rId="7594" sId="1">
    <oc r="Z34">
      <f>T34*1</f>
    </oc>
    <nc r="Z34">
      <f>T34*(1+X34)</f>
    </nc>
  </rcc>
  <rcc rId="7595" sId="1">
    <oc r="Z35">
      <f>T35*1.016</f>
    </oc>
    <nc r="Z35">
      <f>T35*(1+X35)</f>
    </nc>
  </rcc>
  <rcc rId="7596" sId="1">
    <oc r="Z36">
      <f>T36*1</f>
    </oc>
    <nc r="Z36">
      <f>T36*(1+X36)</f>
    </nc>
  </rcc>
  <rcc rId="7597" sId="1">
    <oc r="Z37">
      <f>T37*1.016</f>
    </oc>
    <nc r="Z37">
      <f>T37*(1+X37)</f>
    </nc>
  </rcc>
  <rcc rId="7598" sId="1">
    <oc r="Z38">
      <f>T38*1</f>
    </oc>
    <nc r="Z38">
      <f>T38*(1+X38)</f>
    </nc>
  </rcc>
  <rcc rId="7599" sId="1">
    <oc r="Z39">
      <f>T39*1.016</f>
    </oc>
    <nc r="Z39">
      <f>T39*(1+X39)</f>
    </nc>
  </rcc>
  <rcc rId="7600" sId="1">
    <oc r="Z40">
      <f>T40*1</f>
    </oc>
    <nc r="Z40">
      <f>T40*(1+X40)</f>
    </nc>
  </rcc>
  <rcc rId="7601" sId="1">
    <oc r="Z41">
      <f>T41*1.016</f>
    </oc>
    <nc r="Z41">
      <f>T41*(1+X41)</f>
    </nc>
  </rcc>
  <rcc rId="7602" sId="1">
    <oc r="Z42">
      <f>T42*1</f>
    </oc>
    <nc r="Z42">
      <f>T42*(1+X42)</f>
    </nc>
  </rcc>
  <rcc rId="7603" sId="1">
    <oc r="Z43">
      <f>T43*1.016</f>
    </oc>
    <nc r="Z43">
      <f>T43*(1+X43)</f>
    </nc>
  </rcc>
  <rcc rId="7604" sId="1">
    <oc r="Z44">
      <f>T44*1</f>
    </oc>
    <nc r="Z44">
      <f>T44*(1+X44)</f>
    </nc>
  </rcc>
  <rcc rId="7605" sId="1">
    <oc r="Z45">
      <f>T45*1.016</f>
    </oc>
    <nc r="Z45">
      <f>T45*(1+X45)</f>
    </nc>
  </rcc>
  <rcc rId="7606" sId="1">
    <oc r="Z46">
      <f>T46*1</f>
    </oc>
    <nc r="Z46">
      <f>T46*(1+X46)</f>
    </nc>
  </rcc>
  <rcc rId="7607" sId="1">
    <oc r="Z47">
      <f>T47*1.016</f>
    </oc>
    <nc r="Z47">
      <f>T47*(1+X47)</f>
    </nc>
  </rcc>
  <rcc rId="7608" sId="1">
    <oc r="Z48">
      <f>T48*1</f>
    </oc>
    <nc r="Z48">
      <f>T48*(1+X48)</f>
    </nc>
  </rcc>
  <rcc rId="7609" sId="1">
    <oc r="Z49">
      <f>T49*1.016</f>
    </oc>
    <nc r="Z49">
      <f>T49*(1+X49)</f>
    </nc>
  </rcc>
  <rcc rId="7610" sId="1">
    <oc r="Z50">
      <f>T50*1</f>
    </oc>
    <nc r="Z50">
      <f>T50*(1+X50)</f>
    </nc>
  </rcc>
  <rcc rId="7611" sId="1">
    <oc r="Z51">
      <f>T51*1.016</f>
    </oc>
    <nc r="Z51">
      <f>T51*(1+X51)</f>
    </nc>
  </rcc>
  <rcc rId="7612" sId="1">
    <oc r="Z52">
      <f>T52*1</f>
    </oc>
    <nc r="Z52">
      <f>T52*(1+X52)</f>
    </nc>
  </rcc>
  <rcc rId="7613" sId="1">
    <oc r="Z53">
      <f>T53*1.016</f>
    </oc>
    <nc r="Z53">
      <f>T53*(1+X53)</f>
    </nc>
  </rcc>
  <rcc rId="7614" sId="1">
    <oc r="Z54">
      <f>T54*1</f>
    </oc>
    <nc r="Z54">
      <f>T54*(1+X54)</f>
    </nc>
  </rcc>
  <rcc rId="7615" sId="1">
    <oc r="Z55">
      <f>T55*1.016</f>
    </oc>
    <nc r="Z55">
      <f>T55*(1+X55)</f>
    </nc>
  </rcc>
  <rcc rId="7616" sId="1">
    <oc r="Z56">
      <f>T56*1</f>
    </oc>
    <nc r="Z56">
      <f>T56*(1+X56)</f>
    </nc>
  </rcc>
  <rcc rId="7617" sId="1">
    <oc r="Z57">
      <f>T57*1.016</f>
    </oc>
    <nc r="Z57">
      <f>T57*(1+X57)</f>
    </nc>
  </rcc>
  <rcc rId="7618" sId="1">
    <oc r="Z58">
      <f>T58*1</f>
    </oc>
    <nc r="Z58">
      <f>T58*(1+X58)</f>
    </nc>
  </rcc>
  <rcc rId="7619" sId="1">
    <oc r="Z59">
      <f>T59*1.016</f>
    </oc>
    <nc r="Z59">
      <f>T59*(1+X59)</f>
    </nc>
  </rcc>
  <rcc rId="7620" sId="1">
    <oc r="Z60">
      <f>T60*1</f>
    </oc>
    <nc r="Z60">
      <f>T60*(1+X60)</f>
    </nc>
  </rcc>
  <rcc rId="7621" sId="1">
    <oc r="Z61">
      <f>T61*1.016</f>
    </oc>
    <nc r="Z61">
      <f>T61*(1+X61)</f>
    </nc>
  </rcc>
  <rcc rId="7622" sId="1">
    <oc r="Z62">
      <f>T62*1</f>
    </oc>
    <nc r="Z62">
      <f>T62*(1+X62)</f>
    </nc>
  </rcc>
  <rcc rId="7623" sId="1">
    <oc r="Z63">
      <f>T63*1.016</f>
    </oc>
    <nc r="Z63">
      <f>T63*(1+X63)</f>
    </nc>
  </rcc>
  <rcc rId="7624" sId="1">
    <oc r="Z64">
      <f>T64*1</f>
    </oc>
    <nc r="Z64">
      <f>T64*(1+X64)</f>
    </nc>
  </rcc>
  <rcc rId="7625" sId="1">
    <oc r="Z65">
      <f>T65*1.016</f>
    </oc>
    <nc r="Z65">
      <f>T65*(1+X65)</f>
    </nc>
  </rcc>
  <rcc rId="7626" sId="1">
    <oc r="Z66">
      <f>T66*1</f>
    </oc>
    <nc r="Z66">
      <f>T66*(1+X66)</f>
    </nc>
  </rcc>
  <rcc rId="7627" sId="1">
    <oc r="Z67">
      <f>T67*1.016</f>
    </oc>
    <nc r="Z67">
      <f>T67*(1+X67)</f>
    </nc>
  </rcc>
  <rcc rId="7628" sId="1">
    <oc r="Z68">
      <f>T68*1</f>
    </oc>
    <nc r="Z68">
      <f>T68*(1+X68)</f>
    </nc>
  </rcc>
  <rcc rId="7629" sId="1">
    <oc r="Z69">
      <f>T69*1.016</f>
    </oc>
    <nc r="Z69">
      <f>T69*(1+X69)</f>
    </nc>
  </rcc>
  <rcc rId="7630" sId="1">
    <oc r="Z70">
      <f>T70*1</f>
    </oc>
    <nc r="Z70">
      <f>T70*(1+X70)</f>
    </nc>
  </rcc>
  <rcc rId="7631" sId="1">
    <oc r="Z71">
      <f>T71*1.016</f>
    </oc>
    <nc r="Z71">
      <f>T71*(1+X71)</f>
    </nc>
  </rcc>
  <rcc rId="7632" sId="1">
    <oc r="Z72">
      <f>T72*1</f>
    </oc>
    <nc r="Z72">
      <f>T72*(1+X72)</f>
    </nc>
  </rcc>
  <rcc rId="7633" sId="1">
    <oc r="Z73">
      <f>T73*1.016</f>
    </oc>
    <nc r="Z73">
      <f>T73*(1+X73)</f>
    </nc>
  </rcc>
  <rcc rId="7634" sId="1">
    <oc r="Z74">
      <f>T74*1</f>
    </oc>
    <nc r="Z74">
      <f>T74*(1+X74)</f>
    </nc>
  </rcc>
  <rcc rId="7635" sId="1">
    <oc r="Z75">
      <f>T75*1.016</f>
    </oc>
    <nc r="Z75">
      <f>T75*(1+X75)</f>
    </nc>
  </rcc>
  <rcc rId="7636" sId="1">
    <oc r="Z76">
      <f>T76*1</f>
    </oc>
    <nc r="Z76">
      <f>T76*(1+X76)</f>
    </nc>
  </rcc>
  <rcc rId="7637" sId="1">
    <oc r="Z77">
      <f>T77*1.016</f>
    </oc>
    <nc r="Z77">
      <f>T77*(1+X77)</f>
    </nc>
  </rcc>
  <rcc rId="7638" sId="1">
    <oc r="Z78">
      <f>T78*1</f>
    </oc>
    <nc r="Z78">
      <f>T78*(1+X78)</f>
    </nc>
  </rcc>
  <rcc rId="7639" sId="1">
    <oc r="Z79">
      <f>T79*1.016</f>
    </oc>
    <nc r="Z79">
      <f>T79*(1+X79)</f>
    </nc>
  </rcc>
  <rcc rId="7640" sId="1">
    <oc r="Z80">
      <f>T80*1</f>
    </oc>
    <nc r="Z80">
      <f>T80*(1+X80)</f>
    </nc>
  </rcc>
  <rcc rId="7641" sId="1">
    <oc r="Z81">
      <f>T81*1.016</f>
    </oc>
    <nc r="Z81">
      <f>T81*(1+X81)</f>
    </nc>
  </rcc>
  <rcc rId="7642" sId="1">
    <oc r="Z82">
      <f>T82*1</f>
    </oc>
    <nc r="Z82">
      <f>T82*(1+X82)</f>
    </nc>
  </rcc>
  <rcc rId="7643" sId="1">
    <oc r="Z83">
      <f>T83*1.016</f>
    </oc>
    <nc r="Z83">
      <f>T83*(1+X83)</f>
    </nc>
  </rcc>
  <rcc rId="7644" sId="1">
    <oc r="Z84">
      <f>T84*1</f>
    </oc>
    <nc r="Z84">
      <f>T84*(1+X84)</f>
    </nc>
  </rcc>
  <rcc rId="7645" sId="1">
    <oc r="Z85">
      <f>T85*1.016</f>
    </oc>
    <nc r="Z85">
      <f>T85*(1+X85)</f>
    </nc>
  </rcc>
  <rcc rId="7646" sId="1">
    <oc r="Z86">
      <f>T86*1</f>
    </oc>
    <nc r="Z86">
      <f>T86*(1+X86)</f>
    </nc>
  </rcc>
  <rcc rId="7647" sId="1">
    <oc r="Z87">
      <f>T87*1.016</f>
    </oc>
    <nc r="Z87">
      <f>T87*(1+X87)</f>
    </nc>
  </rcc>
  <rcc rId="7648" sId="1">
    <oc r="Z88">
      <f>T88*1</f>
    </oc>
    <nc r="Z88">
      <f>T88*(1+X88)</f>
    </nc>
  </rcc>
  <rcc rId="7649" sId="1">
    <oc r="Z89">
      <f>T89*1.016</f>
    </oc>
    <nc r="Z89">
      <f>T89*(1+X89)</f>
    </nc>
  </rcc>
  <rcc rId="7650" sId="1">
    <oc r="Z90">
      <f>T90*1</f>
    </oc>
    <nc r="Z90">
      <f>T90*(1+X90)</f>
    </nc>
  </rcc>
  <rcc rId="7651" sId="1">
    <oc r="Z91">
      <f>T91*1.016</f>
    </oc>
    <nc r="Z91">
      <f>T91*(1+X91)</f>
    </nc>
  </rcc>
  <rcc rId="7652" sId="1">
    <oc r="Z92">
      <f>T92*1</f>
    </oc>
    <nc r="Z92">
      <f>T92*(1+X92)</f>
    </nc>
  </rcc>
  <rcc rId="7653" sId="1">
    <oc r="Z93">
      <f>T93*1.016</f>
    </oc>
    <nc r="Z93">
      <f>T93*(1+X93)</f>
    </nc>
  </rcc>
  <rcc rId="7654" sId="1">
    <oc r="Z94">
      <f>T94*1</f>
    </oc>
    <nc r="Z94">
      <f>T94*(1+X94)</f>
    </nc>
  </rcc>
  <rcc rId="7655" sId="1">
    <oc r="Z95">
      <f>T95*1.016</f>
    </oc>
    <nc r="Z95">
      <f>T95*(1+X95)</f>
    </nc>
  </rcc>
  <rcc rId="7656" sId="1">
    <oc r="Z96">
      <f>T96*1</f>
    </oc>
    <nc r="Z96">
      <f>T96*(1+X96)</f>
    </nc>
  </rcc>
  <rcc rId="7657" sId="1">
    <oc r="Z97">
      <f>T97*1.016</f>
    </oc>
    <nc r="Z97">
      <f>T97*(1+X97)</f>
    </nc>
  </rcc>
  <rcc rId="7658" sId="1">
    <oc r="Z98">
      <f>T98*1</f>
    </oc>
    <nc r="Z98">
      <f>T98*(1+X98)</f>
    </nc>
  </rcc>
  <rcc rId="7659" sId="1">
    <oc r="Z99">
      <f>T99*1.016</f>
    </oc>
    <nc r="Z99">
      <f>T99*(1+X99)</f>
    </nc>
  </rcc>
  <rcc rId="7660" sId="1">
    <oc r="Z100">
      <f>T100*1</f>
    </oc>
    <nc r="Z100">
      <f>T100*(1+X100)</f>
    </nc>
  </rcc>
  <rcc rId="7661" sId="1">
    <oc r="Z101">
      <f>T101*1.016</f>
    </oc>
    <nc r="Z101">
      <f>T101*(1+X101)</f>
    </nc>
  </rcc>
  <rcc rId="7662" sId="1">
    <oc r="Z102">
      <f>T102*1</f>
    </oc>
    <nc r="Z102">
      <f>T102*(1+X102)</f>
    </nc>
  </rcc>
  <rcc rId="7663" sId="1">
    <oc r="Z103">
      <f>T103*1.016</f>
    </oc>
    <nc r="Z103">
      <f>T103*(1+X103)</f>
    </nc>
  </rcc>
  <rcc rId="7664" sId="1">
    <oc r="Z104">
      <f>T104*1</f>
    </oc>
    <nc r="Z104">
      <f>T104*(1+X104)</f>
    </nc>
  </rcc>
  <rcc rId="7665" sId="1">
    <oc r="Z105">
      <f>T105*1.016</f>
    </oc>
    <nc r="Z105">
      <f>T105*(1+X105)</f>
    </nc>
  </rcc>
  <rcc rId="7666" sId="1">
    <oc r="Z106">
      <f>T106*1</f>
    </oc>
    <nc r="Z106">
      <f>T106*(1+X106)</f>
    </nc>
  </rcc>
  <rcc rId="7667" sId="1">
    <oc r="Z107">
      <f>T107*1.016</f>
    </oc>
    <nc r="Z107">
      <f>T107*(1+X107)</f>
    </nc>
  </rcc>
  <rcc rId="7668" sId="1">
    <oc r="Z108">
      <f>T108*1</f>
    </oc>
    <nc r="Z108">
      <f>T108*(1+X108)</f>
    </nc>
  </rcc>
  <rcc rId="7669" sId="1">
    <oc r="Z109">
      <f>T109*1.016</f>
    </oc>
    <nc r="Z109">
      <f>T109*(1+X109)</f>
    </nc>
  </rcc>
  <rcc rId="7670" sId="1">
    <oc r="Z110">
      <f>T110*1</f>
    </oc>
    <nc r="Z110">
      <f>T110*(1+X110)</f>
    </nc>
  </rcc>
  <rcv guid="{648EDD87-2654-4B80-BBE4-7C270B7F7285}" action="delete"/>
  <rdn rId="0" localSheetId="1" customView="1" name="Z_648EDD87_2654_4B80_BBE4_7C270B7F7285_.wvu.PrintTitles" hidden="1" oldHidden="1">
    <formula>'rekapitulace pro r. 2022'!$A:$B,'rekapitulace pro r. 2022'!$1:$4</formula>
    <oldFormula>'rekapitulace pro r. 2022'!$A:$B,'rekapitulace pro r. 2022'!$1:$4</oldFormula>
  </rdn>
  <rdn rId="0" localSheetId="1" customView="1" name="Z_648EDD87_2654_4B80_BBE4_7C270B7F7285_.wvu.FilterData" hidden="1" oldHidden="1">
    <formula>'rekapitulace pro r. 2022'!$C$4:$AY$117</formula>
    <oldFormula>'rekapitulace pro r. 2022'!$C$4:$AY$117</oldFormula>
  </rdn>
  <rcv guid="{648EDD87-2654-4B80-BBE4-7C270B7F7285}" action="add"/>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673" sId="1">
    <oc r="AA16">
      <f>T16-W16+X16*(F16+0.8*(G16+L16+M16))</f>
    </oc>
    <nc r="AA16">
      <f>T16-W16+X16*(F16+0.8*(G16+L16+M16))</f>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48EDD87-2654-4B80-BBE4-7C270B7F7285}" action="delete"/>
  <rdn rId="0" localSheetId="1" customView="1" name="Z_648EDD87_2654_4B80_BBE4_7C270B7F7285_.wvu.PrintTitles" hidden="1" oldHidden="1">
    <formula>'rekapitulace pro r. 2022'!$A:$B,'rekapitulace pro r. 2022'!$1:$4</formula>
    <oldFormula>'rekapitulace pro r. 2022'!$A:$B,'rekapitulace pro r. 2022'!$1:$4</oldFormula>
  </rdn>
  <rdn rId="0" localSheetId="1" customView="1" name="Z_648EDD87_2654_4B80_BBE4_7C270B7F7285_.wvu.FilterData" hidden="1" oldHidden="1">
    <formula>'rekapitulace pro r. 2022'!$C$4:$AY$117</formula>
    <oldFormula>'rekapitulace pro r. 2022'!$C$4:$AY$117</oldFormula>
  </rdn>
  <rcv guid="{648EDD87-2654-4B80-BBE4-7C270B7F7285}"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2F615B6-BBCA-4E66-88C3-CC39B7FC8D9C}" action="delete"/>
  <rdn rId="0" localSheetId="1" customView="1" name="Z_E2F615B6_BBCA_4E66_88C3_CC39B7FC8D9C_.wvu.PrintTitles" hidden="1" oldHidden="1">
    <formula>'rekapitulace pro r. 2022'!$A:$B,'rekapitulace pro r. 2022'!$1:$4</formula>
    <oldFormula>'rekapitulace pro r. 2022'!$A:$B,'rekapitulace pro r. 2022'!$1:$4</oldFormula>
  </rdn>
  <rdn rId="0" localSheetId="1" customView="1" name="Z_E2F615B6_BBCA_4E66_88C3_CC39B7FC8D9C_.wvu.FilterData" hidden="1" oldHidden="1">
    <formula>'rekapitulace pro r. 2022'!$C$4:$AY$153</formula>
    <oldFormula>'rekapitulace pro r. 2022'!$C$4:$AY$153</oldFormula>
  </rdn>
  <rcv guid="{E2F615B6-BBCA-4E66-88C3-CC39B7FC8D9C}"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2F615B6-BBCA-4E66-88C3-CC39B7FC8D9C}" action="delete"/>
  <rdn rId="0" localSheetId="1" customView="1" name="Z_E2F615B6_BBCA_4E66_88C3_CC39B7FC8D9C_.wvu.PrintTitles" hidden="1" oldHidden="1">
    <formula>'rekapitulace pro r. 2022'!$A:$B,'rekapitulace pro r. 2022'!$1:$4</formula>
    <oldFormula>'rekapitulace pro r. 2022'!$A:$B,'rekapitulace pro r. 2022'!$1:$4</oldFormula>
  </rdn>
  <rdn rId="0" localSheetId="1" customView="1" name="Z_E2F615B6_BBCA_4E66_88C3_CC39B7FC8D9C_.wvu.FilterData" hidden="1" oldHidden="1">
    <formula>'rekapitulace pro r. 2022'!$C$4:$AY$153</formula>
    <oldFormula>'rekapitulace pro r. 2022'!$C$4:$AY$153</oldFormula>
  </rdn>
  <rcv guid="{E2F615B6-BBCA-4E66-88C3-CC39B7FC8D9C}"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88" sId="1">
    <oc r="X2" t="inlineStr">
      <is>
        <t>změna tar. 1.2021????</t>
      </is>
    </oc>
    <nc r="X2" t="inlineStr">
      <is>
        <t>změna tar. 1.2022</t>
      </is>
    </nc>
  </rcc>
  <rcc rId="5189" sId="1">
    <oc r="Z3" t="inlineStr">
      <is>
        <t>dopočtený prům. měs. plat 2021 Kč</t>
      </is>
    </oc>
    <nc r="Z3" t="inlineStr">
      <is>
        <t>dopočtený prům. měs. plat 2022 Kč</t>
      </is>
    </nc>
  </rcc>
  <rcc rId="5190" sId="1" numFmtId="4">
    <oc r="X5">
      <v>0.04</v>
    </oc>
    <nc r="X5">
      <v>0.02</v>
    </nc>
  </rcc>
  <rcc rId="5191" sId="1" numFmtId="4">
    <oc r="X7">
      <v>0.04</v>
    </oc>
    <nc r="X7">
      <v>0.02</v>
    </nc>
  </rcc>
  <rcc rId="5192" sId="1" numFmtId="4">
    <oc r="X9">
      <v>0.04</v>
    </oc>
    <nc r="X9">
      <v>0.02</v>
    </nc>
  </rcc>
  <rcc rId="5193" sId="1" numFmtId="4">
    <oc r="X11">
      <v>0.04</v>
    </oc>
    <nc r="X11">
      <v>0.02</v>
    </nc>
  </rcc>
  <rcc rId="5194" sId="1" numFmtId="4">
    <oc r="X13">
      <v>0.04</v>
    </oc>
    <nc r="X13">
      <v>0.02</v>
    </nc>
  </rcc>
  <rcc rId="5195" sId="1" numFmtId="4">
    <oc r="X15">
      <v>0.04</v>
    </oc>
    <nc r="X15">
      <v>0.02</v>
    </nc>
  </rcc>
  <rcc rId="5196" sId="1" numFmtId="4">
    <oc r="X17">
      <v>0.04</v>
    </oc>
    <nc r="X17">
      <v>0.02</v>
    </nc>
  </rcc>
  <rcc rId="5197" sId="1" numFmtId="4">
    <oc r="X19">
      <v>0.04</v>
    </oc>
    <nc r="X19">
      <v>0.02</v>
    </nc>
  </rcc>
  <rcc rId="5198" sId="1" numFmtId="4">
    <oc r="X21">
      <v>0.04</v>
    </oc>
    <nc r="X21">
      <v>0.02</v>
    </nc>
  </rcc>
  <rcc rId="5199" sId="1" numFmtId="4">
    <oc r="X23">
      <v>0.04</v>
    </oc>
    <nc r="X23">
      <v>0.02</v>
    </nc>
  </rcc>
  <rcc rId="5200" sId="1" numFmtId="4">
    <oc r="X25">
      <v>0.04</v>
    </oc>
    <nc r="X25">
      <v>0.02</v>
    </nc>
  </rcc>
  <rcc rId="5201" sId="1" numFmtId="4">
    <oc r="X27">
      <v>0.04</v>
    </oc>
    <nc r="X27">
      <v>0.02</v>
    </nc>
  </rcc>
  <rcc rId="5202" sId="1" numFmtId="4">
    <oc r="X29">
      <v>0.04</v>
    </oc>
    <nc r="X29">
      <v>0.02</v>
    </nc>
  </rcc>
  <rcc rId="5203" sId="1" numFmtId="4">
    <oc r="X31">
      <v>0.04</v>
    </oc>
    <nc r="X31">
      <v>0.02</v>
    </nc>
  </rcc>
  <rcc rId="5204" sId="1" numFmtId="4">
    <oc r="X33">
      <v>0.04</v>
    </oc>
    <nc r="X33">
      <v>0.02</v>
    </nc>
  </rcc>
  <rcc rId="5205" sId="1" numFmtId="4">
    <oc r="X35">
      <v>0.04</v>
    </oc>
    <nc r="X35">
      <v>0.02</v>
    </nc>
  </rcc>
  <rcc rId="5206" sId="1" numFmtId="4">
    <oc r="X37">
      <v>0.04</v>
    </oc>
    <nc r="X37">
      <v>0.02</v>
    </nc>
  </rcc>
  <rcc rId="5207" sId="1" numFmtId="4">
    <oc r="X39">
      <v>0.04</v>
    </oc>
    <nc r="X39">
      <v>0.02</v>
    </nc>
  </rcc>
  <rcc rId="5208" sId="1" numFmtId="4">
    <oc r="X41">
      <v>0.04</v>
    </oc>
    <nc r="X41">
      <v>0.02</v>
    </nc>
  </rcc>
  <rcc rId="5209" sId="1" numFmtId="4">
    <oc r="X43">
      <v>0.04</v>
    </oc>
    <nc r="X43">
      <v>0.02</v>
    </nc>
  </rcc>
  <rcc rId="5210" sId="1" numFmtId="4">
    <oc r="X45">
      <v>0.04</v>
    </oc>
    <nc r="X45">
      <v>0.02</v>
    </nc>
  </rcc>
  <rcc rId="5211" sId="1" numFmtId="4">
    <oc r="X47">
      <v>0.04</v>
    </oc>
    <nc r="X47">
      <v>0.02</v>
    </nc>
  </rcc>
  <rcc rId="5212" sId="1" numFmtId="4">
    <oc r="X49">
      <v>0.04</v>
    </oc>
    <nc r="X49">
      <v>0.02</v>
    </nc>
  </rcc>
  <rcc rId="5213" sId="1" numFmtId="4">
    <oc r="X51">
      <v>0.04</v>
    </oc>
    <nc r="X51">
      <v>0.02</v>
    </nc>
  </rcc>
  <rcc rId="5214" sId="1" numFmtId="4">
    <oc r="X53">
      <v>0.04</v>
    </oc>
    <nc r="X53">
      <v>0.02</v>
    </nc>
  </rcc>
  <rcc rId="5215" sId="1" numFmtId="4">
    <oc r="X55">
      <v>0.04</v>
    </oc>
    <nc r="X55">
      <v>0.02</v>
    </nc>
  </rcc>
  <rcc rId="5216" sId="1" numFmtId="4">
    <oc r="X57">
      <v>0.04</v>
    </oc>
    <nc r="X57">
      <v>0.02</v>
    </nc>
  </rcc>
  <rcc rId="5217" sId="1" numFmtId="4">
    <oc r="X59">
      <v>0.04</v>
    </oc>
    <nc r="X59">
      <v>0.02</v>
    </nc>
  </rcc>
  <rcc rId="5218" sId="1" numFmtId="4">
    <oc r="X61">
      <v>0.04</v>
    </oc>
    <nc r="X61">
      <v>0.02</v>
    </nc>
  </rcc>
  <rcc rId="5219" sId="1" numFmtId="4">
    <oc r="X63">
      <v>0.04</v>
    </oc>
    <nc r="X63">
      <v>0.02</v>
    </nc>
  </rcc>
  <rcc rId="5220" sId="1" numFmtId="4">
    <oc r="X65">
      <v>0.04</v>
    </oc>
    <nc r="X65">
      <v>0.02</v>
    </nc>
  </rcc>
  <rcc rId="5221" sId="1" numFmtId="4">
    <oc r="X67">
      <v>0.04</v>
    </oc>
    <nc r="X67">
      <v>0.02</v>
    </nc>
  </rcc>
  <rcc rId="5222" sId="1" numFmtId="4">
    <oc r="X69">
      <v>0.04</v>
    </oc>
    <nc r="X69">
      <v>0.02</v>
    </nc>
  </rcc>
  <rcc rId="5223" sId="1" numFmtId="4">
    <oc r="X71">
      <v>0.04</v>
    </oc>
    <nc r="X71">
      <v>0.02</v>
    </nc>
  </rcc>
  <rcc rId="5224" sId="1" numFmtId="4">
    <oc r="X73">
      <v>0.04</v>
    </oc>
    <nc r="X73">
      <v>0.02</v>
    </nc>
  </rcc>
  <rcc rId="5225" sId="1" numFmtId="4">
    <oc r="X75">
      <v>0.04</v>
    </oc>
    <nc r="X75">
      <v>0.02</v>
    </nc>
  </rcc>
  <rcc rId="5226" sId="1" numFmtId="4">
    <oc r="X77">
      <v>0.04</v>
    </oc>
    <nc r="X77">
      <v>0.02</v>
    </nc>
  </rcc>
  <rcc rId="5227" sId="1" numFmtId="4">
    <oc r="X79">
      <v>0.04</v>
    </oc>
    <nc r="X79">
      <v>0.02</v>
    </nc>
  </rcc>
  <rcc rId="5228" sId="1" numFmtId="4">
    <oc r="X81">
      <v>0.04</v>
    </oc>
    <nc r="X81">
      <v>0.02</v>
    </nc>
  </rcc>
  <rcc rId="5229" sId="1" numFmtId="4">
    <oc r="X83">
      <v>0.04</v>
    </oc>
    <nc r="X83">
      <v>0.02</v>
    </nc>
  </rcc>
  <rcc rId="5230" sId="1" numFmtId="4">
    <oc r="X85">
      <v>0.04</v>
    </oc>
    <nc r="X85">
      <v>0.02</v>
    </nc>
  </rcc>
  <rcc rId="5231" sId="1" numFmtId="4">
    <oc r="X87">
      <v>0.04</v>
    </oc>
    <nc r="X87">
      <v>0.02</v>
    </nc>
  </rcc>
  <rcc rId="5232" sId="1" numFmtId="4">
    <oc r="X89">
      <v>0.04</v>
    </oc>
    <nc r="X89">
      <v>0.02</v>
    </nc>
  </rcc>
  <rcc rId="5233" sId="1" numFmtId="4">
    <oc r="X91">
      <v>0.04</v>
    </oc>
    <nc r="X91">
      <v>0.02</v>
    </nc>
  </rcc>
  <rcc rId="5234" sId="1" numFmtId="4">
    <oc r="X93">
      <v>0.04</v>
    </oc>
    <nc r="X93">
      <v>0.02</v>
    </nc>
  </rcc>
  <rcc rId="5235" sId="1" numFmtId="4">
    <oc r="X95">
      <v>0.04</v>
    </oc>
    <nc r="X95">
      <v>0.02</v>
    </nc>
  </rcc>
  <rcc rId="5236" sId="1" numFmtId="4">
    <oc r="X97">
      <v>0.04</v>
    </oc>
    <nc r="X97">
      <v>0.02</v>
    </nc>
  </rcc>
  <rcc rId="5237" sId="1" numFmtId="4">
    <oc r="X99">
      <v>0.04</v>
    </oc>
    <nc r="X99">
      <v>0.02</v>
    </nc>
  </rcc>
  <rcc rId="5238" sId="1" numFmtId="4">
    <oc r="X101">
      <v>0.04</v>
    </oc>
    <nc r="X101">
      <v>0.02</v>
    </nc>
  </rcc>
  <rcc rId="5239" sId="1" numFmtId="4">
    <oc r="X103">
      <v>0.04</v>
    </oc>
    <nc r="X103">
      <v>0.02</v>
    </nc>
  </rcc>
  <rcc rId="5240" sId="1" numFmtId="4">
    <oc r="X105">
      <v>0.04</v>
    </oc>
    <nc r="X105">
      <v>0.02</v>
    </nc>
  </rcc>
  <rcc rId="5241" sId="1" numFmtId="4">
    <oc r="X107">
      <v>0.04</v>
    </oc>
    <nc r="X107">
      <v>0.02</v>
    </nc>
  </rcc>
  <rcc rId="5242" sId="1" numFmtId="4">
    <oc r="X109">
      <v>0.04</v>
    </oc>
    <nc r="X109">
      <v>0.02</v>
    </nc>
  </rcc>
  <rcc rId="5243" sId="1" numFmtId="4">
    <oc r="X111">
      <v>0.04</v>
    </oc>
    <nc r="X111">
      <v>0.02</v>
    </nc>
  </rcc>
  <rcc rId="5244" sId="1" numFmtId="4">
    <oc r="X113">
      <v>0.04</v>
    </oc>
    <nc r="X113">
      <v>0.02</v>
    </nc>
  </rcc>
  <rcc rId="5245" sId="1" numFmtId="4">
    <oc r="X115">
      <v>0.04</v>
    </oc>
    <nc r="X115">
      <v>0.02</v>
    </nc>
  </rcc>
  <rcc rId="5246" sId="1" numFmtId="4">
    <oc r="X117">
      <v>0.04</v>
    </oc>
    <nc r="X117">
      <v>0.02</v>
    </nc>
  </rcc>
  <rcc rId="5247" sId="1" numFmtId="4">
    <oc r="X119">
      <v>0.04</v>
    </oc>
    <nc r="X119">
      <v>0.02</v>
    </nc>
  </rcc>
  <rcc rId="5248" sId="1" numFmtId="4">
    <oc r="X121">
      <v>0.04</v>
    </oc>
    <nc r="X121">
      <v>0.02</v>
    </nc>
  </rcc>
  <rcc rId="5249" sId="1" numFmtId="4">
    <oc r="X123">
      <v>0.04</v>
    </oc>
    <nc r="X123">
      <v>0.02</v>
    </nc>
  </rcc>
  <rcc rId="5250" sId="1" numFmtId="4">
    <oc r="X125">
      <v>0.04</v>
    </oc>
    <nc r="X125">
      <v>0.02</v>
    </nc>
  </rcc>
  <rcc rId="5251" sId="1" numFmtId="4">
    <oc r="X127">
      <v>0.04</v>
    </oc>
    <nc r="X127">
      <v>0.02</v>
    </nc>
  </rcc>
  <rcc rId="5252" sId="1" numFmtId="4">
    <oc r="X129">
      <v>0.04</v>
    </oc>
    <nc r="X129">
      <v>0.02</v>
    </nc>
  </rcc>
  <rcc rId="5253" sId="1" numFmtId="4">
    <oc r="X131">
      <v>0.04</v>
    </oc>
    <nc r="X131">
      <v>0.02</v>
    </nc>
  </rcc>
  <rcc rId="5254" sId="1" numFmtId="4">
    <oc r="X133">
      <v>0.04</v>
    </oc>
    <nc r="X133">
      <v>0.02</v>
    </nc>
  </rcc>
  <rcc rId="5255" sId="1" numFmtId="4">
    <oc r="X135">
      <v>0.04</v>
    </oc>
    <nc r="X135">
      <v>0.02</v>
    </nc>
  </rcc>
  <rcc rId="5256" sId="1" numFmtId="4">
    <oc r="X137">
      <v>0.04</v>
    </oc>
    <nc r="X137">
      <v>0.02</v>
    </nc>
  </rcc>
  <rcc rId="5257" sId="1" numFmtId="4">
    <oc r="X139">
      <v>0.04</v>
    </oc>
    <nc r="X139">
      <v>0.02</v>
    </nc>
  </rcc>
  <rcc rId="5258" sId="1" numFmtId="4">
    <oc r="X141">
      <v>0.04</v>
    </oc>
    <nc r="X141">
      <v>0.02</v>
    </nc>
  </rcc>
  <rcc rId="5259" sId="1" numFmtId="4">
    <oc r="X143">
      <v>0.04</v>
    </oc>
    <nc r="X143">
      <v>0.02</v>
    </nc>
  </rcc>
  <rcc rId="5260" sId="1" numFmtId="4">
    <oc r="X145">
      <v>0.04</v>
    </oc>
    <nc r="X145">
      <v>0.02</v>
    </nc>
  </rcc>
  <rcv guid="{648EDD87-2654-4B80-BBE4-7C270B7F7285}" action="delete"/>
  <rdn rId="0" localSheetId="1" customView="1" name="Z_648EDD87_2654_4B80_BBE4_7C270B7F7285_.wvu.PrintTitles" hidden="1" oldHidden="1">
    <formula>'rekapitulace pro r. 2022'!$A:$B,'rekapitulace pro r. 2022'!$1:$4</formula>
    <oldFormula>'rekapitulace pro r. 2022'!$A:$B,'rekapitulace pro r. 2022'!$1:$4</oldFormula>
  </rdn>
  <rdn rId="0" localSheetId="1" customView="1" name="Z_648EDD87_2654_4B80_BBE4_7C270B7F7285_.wvu.FilterData" hidden="1" oldHidden="1">
    <formula>'rekapitulace pro r. 2022'!$C$4:$AY$153</formula>
    <oldFormula>'rekapitulace pro r. 2022'!$C$4:$AY$153</oldFormula>
  </rdn>
  <rcv guid="{648EDD87-2654-4B80-BBE4-7C270B7F7285}"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63" sId="1">
    <oc r="AA3" t="inlineStr">
      <is>
        <t>kalk. 
nárok. sl. 21</t>
      </is>
    </oc>
    <nc r="AA3" t="inlineStr">
      <is>
        <t>kalk. 
nárok. sl. 22</t>
      </is>
    </nc>
  </rcc>
  <rcc rId="5264" sId="1">
    <oc r="AB3" t="inlineStr">
      <is>
        <t>úroveň nenár. r.
2021 cel.</t>
      </is>
    </oc>
    <nc r="AB3" t="inlineStr">
      <is>
        <t>úroveň nenár. r.
2022 cel.</t>
      </is>
    </nc>
  </rcc>
  <rcc rId="5265" sId="1">
    <oc r="AG3" t="inlineStr">
      <is>
        <t>zm. nenár. sl. 20 Kč
krok A</t>
      </is>
    </oc>
    <nc r="AG3" t="inlineStr">
      <is>
        <t>zm. nenár. sl. 21 Kč
krok A</t>
      </is>
    </nc>
  </rcc>
  <rcc rId="5266" sId="1">
    <oc r="AH3" t="inlineStr">
      <is>
        <t>zm. nenár. sl. 2020 %
krok A</t>
      </is>
    </oc>
    <nc r="AH3" t="inlineStr">
      <is>
        <t>zm. nenár. sl. 2021 %
krok A</t>
      </is>
    </nc>
  </rcc>
  <rcc rId="5267" sId="1">
    <oc r="AP3" t="inlineStr">
      <is>
        <t>zm. nenár. sl. 20 %</t>
      </is>
    </oc>
    <nc r="AP3" t="inlineStr">
      <is>
        <t>zm. nenár. sl. 21 %</t>
      </is>
    </nc>
  </rcc>
  <rcc rId="5268" sId="1">
    <oc r="AT2" t="inlineStr">
      <is>
        <t>vývoj oproti r. 2019</t>
      </is>
    </oc>
    <nc r="AT2" t="inlineStr">
      <is>
        <t>vývoj oproti r. 2020</t>
      </is>
    </nc>
  </rcc>
  <rcc rId="5269" sId="1">
    <oc r="AT3" t="inlineStr">
      <is>
        <t>prům. nenár. sl. r. 2019</t>
      </is>
    </oc>
    <nc r="AT3" t="inlineStr">
      <is>
        <t>prům. nenár. sl. r. 2020</t>
      </is>
    </nc>
  </rcc>
  <rcc rId="5270" sId="1">
    <oc r="AU3" t="inlineStr">
      <is>
        <t>podíl prům nenár. sl 2020/2019</t>
      </is>
    </oc>
    <nc r="AU3" t="inlineStr">
      <is>
        <t>podíl prům nenár. sl 2021/2020</t>
      </is>
    </nc>
  </rcc>
  <rcc rId="5271" sId="1" numFmtId="4">
    <oc r="AT5">
      <v>3894.0340902438393</v>
    </oc>
    <nc r="AT5">
      <v>9181.1531667220152</v>
    </nc>
  </rcc>
  <rcc rId="5272" sId="1" numFmtId="4">
    <oc r="AT6">
      <v>2855.677167899014</v>
    </oc>
    <nc r="AT6">
      <v>6010.7250608272498</v>
    </nc>
  </rcc>
  <rcc rId="5273" sId="1" numFmtId="4">
    <oc r="AT7">
      <v>6079.1493775933614</v>
    </oc>
    <nc r="AT7">
      <v>9836.3894803461098</v>
    </nc>
  </rcc>
  <rcc rId="5274" sId="1" numFmtId="4">
    <oc r="AT8">
      <v>5432.1565315315311</v>
    </oc>
    <nc r="AT8">
      <v>6949.3099608203829</v>
    </nc>
  </rcc>
  <rcc rId="5275" sId="1" numFmtId="4">
    <oc r="AT9">
      <v>2132.0888225476069</v>
    </oc>
    <nc r="AT9">
      <v>6440.9418056571894</v>
    </nc>
  </rcc>
  <rcc rId="5276" sId="1" numFmtId="4">
    <oc r="AT10">
      <v>1391.0157698120738</v>
    </oc>
    <nc r="AT10">
      <v>3994.9336991312293</v>
    </nc>
  </rcc>
  <rcc rId="5277" sId="1" numFmtId="4">
    <oc r="AT11">
      <v>4019.916165136588</v>
    </oc>
    <nc r="AT11">
      <v>7003.0719527909023</v>
    </nc>
  </rcc>
  <rcc rId="5278" sId="1" numFmtId="4">
    <oc r="AT12">
      <v>4653.5625245586225</v>
    </oc>
    <nc r="AT12">
      <v>8224.0475474974119</v>
    </nc>
  </rcc>
  <rcc rId="5279" sId="1" numFmtId="4">
    <oc r="AT13">
      <v>8509.8700915466852</v>
    </oc>
    <nc r="AT13">
      <v>8300.5830727531047</v>
    </nc>
  </rcc>
  <rcc rId="5280" sId="1" numFmtId="4">
    <oc r="AT14">
      <v>5161.2569492160665</v>
    </oc>
    <nc r="AT14">
      <v>6425.8266484054011</v>
    </nc>
  </rcc>
  <rcc rId="5281" sId="1" numFmtId="4">
    <oc r="AT15">
      <v>5377.2310578811266</v>
    </oc>
    <nc r="AT15">
      <v>6796.1704831300412</v>
    </nc>
  </rcc>
  <rcc rId="5282" sId="1" numFmtId="4">
    <oc r="AT16">
      <v>3107.9392357796019</v>
    </oc>
    <nc r="AT16">
      <v>4158.6321824792558</v>
    </nc>
  </rcc>
  <rcc rId="5283" sId="1" numFmtId="4">
    <oc r="AT17">
      <v>6408.1268515816182</v>
    </oc>
    <nc r="AT17">
      <v>6796.1704831300412</v>
    </nc>
  </rcc>
  <rcc rId="5284" sId="1" numFmtId="4">
    <oc r="AT18">
      <v>4295.473897579649</v>
    </oc>
    <nc r="AT18">
      <v>4653.6270119961118</v>
    </nc>
  </rcc>
  <rcc rId="5285" sId="1" numFmtId="4">
    <oc r="AT19">
      <v>5401.1096497614963</v>
    </oc>
    <nc r="AT19">
      <v>7029.5816521879569</v>
    </nc>
  </rcc>
  <rcc rId="5286" sId="1" numFmtId="4">
    <oc r="AT20">
      <v>4848.3418803418808</v>
    </oc>
    <nc r="AT20">
      <v>8498.6352987048795</v>
    </nc>
  </rcc>
  <rcc rId="5287" sId="1" numFmtId="4">
    <oc r="AT21">
      <v>5893.797085202772</v>
    </oc>
    <nc r="AT21">
      <v>9101.866204711554</v>
    </nc>
  </rcc>
  <rcc rId="5288" sId="1" numFmtId="4">
    <oc r="AT22">
      <v>2396.0211128322662</v>
    </oc>
    <nc r="AT22">
      <v>4966.9064135972021</v>
    </nc>
  </rcc>
  <rcc rId="5289" sId="1" numFmtId="4">
    <oc r="AT23">
      <v>6896.8778436888588</v>
    </oc>
    <nc r="AT23">
      <v>11413.204405454693</v>
    </nc>
  </rcc>
  <rcc rId="5290" sId="1" numFmtId="4">
    <oc r="AT24">
      <v>4094.4771910879135</v>
    </oc>
    <nc r="AT24">
      <v>5295.1950069998747</v>
    </nc>
  </rcc>
  <rcc rId="5291" sId="1" numFmtId="4">
    <oc r="AT25">
      <v>5047.8184812790187</v>
    </oc>
    <nc r="AT25">
      <v>3957.6703490706855</v>
    </nc>
  </rcc>
  <rcc rId="5292" sId="1" numFmtId="4">
    <oc r="AT26">
      <v>2864.3751433290658</v>
    </oc>
    <nc r="AT26">
      <v>3160.8140445714575</v>
    </nc>
  </rcc>
  <rcc rId="5293" sId="1" numFmtId="4">
    <oc r="AT27">
      <v>3876.709445662389</v>
    </oc>
    <nc r="AT27">
      <v>6405.474471038975</v>
    </nc>
  </rcc>
  <rcc rId="5294" sId="1" numFmtId="4">
    <oc r="AT28">
      <v>4937.0984008702508</v>
    </oc>
    <nc r="AT28">
      <v>6921.8873597710917</v>
    </nc>
  </rcc>
  <rcc rId="5295" sId="1" numFmtId="4">
    <oc r="AT29">
      <v>4435.8782607361718</v>
    </oc>
    <nc r="AT29">
      <v>3602.443402797719</v>
    </nc>
  </rcc>
  <rcc rId="5296" sId="1" numFmtId="4">
    <oc r="AT30">
      <v>4442.4445608726619</v>
    </oc>
    <nc r="AT30">
      <v>3639.1318151643718</v>
    </nc>
  </rcc>
  <rcc rId="5297" sId="1" numFmtId="4">
    <oc r="AT31">
      <v>6013.544781432437</v>
    </oc>
    <nc r="AT31">
      <v>5632.5752836480124</v>
    </nc>
  </rcc>
  <rcc rId="5298" sId="1" numFmtId="4">
    <oc r="AT32">
      <v>4159.1757520852216</v>
    </oc>
    <nc r="AT32">
      <v>4182.1796641448618</v>
    </nc>
  </rcc>
  <rcc rId="5299" sId="1" numFmtId="4">
    <oc r="AT33">
      <v>4150.3184373259255</v>
    </oc>
    <nc r="AT33">
      <v>7494.9316907025031</v>
    </nc>
  </rcc>
  <rcc rId="5300" sId="1" numFmtId="4">
    <oc r="AT34">
      <v>4560.7085767431054</v>
    </oc>
    <nc r="AT34">
      <v>7397.8057039756695</v>
    </nc>
  </rcc>
  <rcc rId="5301" sId="1" numFmtId="4">
    <oc r="AT35">
      <v>2776.6188281380842</v>
    </oc>
    <nc r="AT35">
      <v>6259.811480446604</v>
    </nc>
  </rcc>
  <rcc rId="5302" sId="1" numFmtId="4">
    <oc r="AT37">
      <v>6166.9786363182593</v>
    </oc>
    <nc r="AT37">
      <v>5625.736855275818</v>
    </nc>
  </rcc>
  <rcc rId="5303" sId="1" numFmtId="4">
    <oc r="AT38">
      <v>9134.4531249999982</v>
    </oc>
    <nc r="AT38">
      <v>7520.3124999999991</v>
    </nc>
  </rcc>
  <rcc rId="5304" sId="1" numFmtId="4">
    <oc r="AT39">
      <v>4723.2110660506232</v>
    </oc>
    <nc r="AT39">
      <v>7263.3499018053126</v>
    </nc>
  </rcc>
  <rcc rId="5305" sId="1" numFmtId="4">
    <oc r="AT40">
      <v>3342.4618981641843</v>
    </oc>
    <nc r="AT40">
      <v>5711.2607633437301</v>
    </nc>
  </rcc>
  <rcc rId="5306" sId="1" numFmtId="4">
    <oc r="AT41">
      <v>2668.7361108809682</v>
    </oc>
    <nc r="AT41">
      <v>9452.5081199405849</v>
    </nc>
  </rcc>
  <rcc rId="5307" sId="1" numFmtId="4">
    <oc r="AT42">
      <v>2077.566805663128</v>
    </oc>
    <nc r="AT42">
      <v>3347.55335831805</v>
    </nc>
  </rcc>
  <rcc rId="5308" sId="1" numFmtId="4">
    <oc r="AT43">
      <v>4339.6617142006198</v>
    </oc>
    <nc r="AT43">
      <v>4700.2005650477067</v>
    </nc>
  </rcc>
  <rcc rId="5309" sId="1" numFmtId="4">
    <oc r="AT44">
      <v>3608.885983677997</v>
    </oc>
    <nc r="AT44">
      <v>3910.9742323663645</v>
    </nc>
  </rcc>
  <rcc rId="5310" sId="1" numFmtId="4">
    <oc r="AT46">
      <v>2749.6381414235093</v>
    </oc>
    <nc r="AT46">
      <v>4931.1383331786628</v>
    </nc>
  </rcc>
  <rcc rId="5311" sId="1" numFmtId="4">
    <oc r="AT47">
      <v>4970.9279217811218</v>
    </oc>
    <nc r="AT47">
      <v>8062.3881859810244</v>
    </nc>
  </rcc>
  <rcc rId="5312" sId="1" numFmtId="4">
    <oc r="AT48">
      <v>6693.1181796046667</v>
    </oc>
    <nc r="AT48">
      <v>11367.91744937616</v>
    </nc>
  </rcc>
  <rcc rId="5313" sId="1" numFmtId="4">
    <oc r="AT49">
      <v>1463.4253893060525</v>
    </oc>
    <nc r="AT49">
      <v>4976.8975836798345</v>
    </nc>
  </rcc>
  <rcc rId="5314" sId="1" numFmtId="4">
    <oc r="AT50">
      <v>736.01781639092781</v>
    </oc>
    <nc r="AT50">
      <v>4329.8835943697304</v>
    </nc>
  </rcc>
  <rcc rId="5315" sId="1" numFmtId="4">
    <oc r="AT51">
      <v>4390.5390373000928</v>
    </oc>
    <nc r="AT51">
      <v>8706.3735806687127</v>
    </nc>
  </rcc>
  <rcc rId="5316" sId="1" numFmtId="4">
    <oc r="AT52">
      <v>3697.5469194810848</v>
    </oc>
    <nc r="AT52">
      <v>5173.3535313031407</v>
    </nc>
  </rcc>
  <rcc rId="5317" sId="1" numFmtId="4">
    <oc r="AT53">
      <v>4641.0211329991525</v>
    </oc>
    <nc r="AT53">
      <v>8839.7673785949282</v>
    </nc>
  </rcc>
  <rcc rId="5318" sId="1" numFmtId="4">
    <oc r="AT54">
      <v>3340.5913022870009</v>
    </oc>
    <nc r="AT54">
      <v>7579.8532325713677</v>
    </nc>
  </rcc>
  <rcc rId="5319" sId="1" numFmtId="4">
    <oc r="AT55">
      <v>854.3777681399414</v>
    </oc>
    <nc r="AT55">
      <v>3099.8661010060514</v>
    </nc>
  </rcc>
  <rcc rId="5320" sId="1" numFmtId="4">
    <oc r="AT56">
      <v>609.7953781463392</v>
    </oc>
    <nc r="AT56">
      <v>3398.4448104203316</v>
    </nc>
  </rcc>
  <rcc rId="5321" sId="1" numFmtId="4">
    <oc r="AT57">
      <v>2287.9337574446768</v>
    </oc>
    <nc r="AT57">
      <v>7150.3902521301216</v>
    </nc>
  </rcc>
  <rcc rId="5322" sId="1" numFmtId="4">
    <oc r="AT58">
      <v>1459.6336364897265</v>
    </oc>
    <nc r="AT58">
      <v>4540.9412252397606</v>
    </nc>
  </rcc>
  <rcc rId="5323" sId="1" numFmtId="4">
    <oc r="AT59">
      <v>3746.7614090568459</v>
    </oc>
    <nc r="AT59">
      <v>5113.0935962365493</v>
    </nc>
  </rcc>
  <rcc rId="5324" sId="1" numFmtId="4">
    <oc r="AT60">
      <v>3661.9829470690611</v>
    </oc>
    <nc r="AT60">
      <v>6704.1132702182695</v>
    </nc>
  </rcc>
  <rcc rId="5325" sId="1" numFmtId="4">
    <oc r="AT61">
      <v>5311.5573721042465</v>
    </oc>
    <nc r="AT61">
      <v>8189.4724837524072</v>
    </nc>
  </rcc>
  <rcc rId="5326" sId="1" numFmtId="4">
    <oc r="AT62">
      <v>5419.0101010101007</v>
    </oc>
    <nc r="AT62">
      <v>8617.2550900117876</v>
    </nc>
  </rcc>
  <rcc rId="5327" sId="1" numFmtId="4">
    <oc r="AT63">
      <v>5609.7198320419066</v>
    </oc>
    <nc r="AT63">
      <v>6643.2731542255633</v>
    </nc>
  </rcc>
  <rcc rId="5328" sId="1" numFmtId="4">
    <oc r="AT64">
      <v>6162.4727915984404</v>
    </oc>
    <nc r="AT64">
      <v>6246.3566593930063</v>
    </nc>
  </rcc>
  <rcc rId="5329" sId="1" numFmtId="4">
    <oc r="AT65">
      <v>2911.0643696813727</v>
    </oc>
    <nc r="AT65">
      <v>2563.3463038598811</v>
    </nc>
  </rcc>
  <rcc rId="5330" sId="1" numFmtId="4">
    <oc r="AT66">
      <v>2560.1300867712407</v>
    </oc>
    <nc r="AT66">
      <v>2349.12308706461</v>
    </nc>
  </rcc>
  <rcc rId="5331" sId="1" numFmtId="4">
    <oc r="AT67">
      <v>7750.5776686812751</v>
    </oc>
    <nc r="AT67">
      <v>5743.1453975319382</v>
    </nc>
  </rcc>
  <rcc rId="5332" sId="1" numFmtId="4">
    <oc r="AT68">
      <v>4706.858961507618</v>
    </oc>
    <nc r="AT68">
      <v>3784.296198336313</v>
    </nc>
  </rcc>
  <rcc rId="5333" sId="1" numFmtId="4">
    <oc r="AT69">
      <v>2991.1941957755544</v>
    </oc>
    <nc r="AT69">
      <v>9950.993944305792</v>
    </nc>
  </rcc>
  <rcc rId="5334" sId="1" numFmtId="4">
    <oc r="AT70">
      <v>2689.666666666667</v>
    </oc>
    <nc r="AT70">
      <v>6660.9423957580148</v>
    </nc>
  </rcc>
  <rcc rId="5335" sId="1" numFmtId="4">
    <oc r="AT71">
      <v>2268.9296359003692</v>
    </oc>
    <nc r="AT71">
      <v>9587.6663797466481</v>
    </nc>
  </rcc>
  <rcc rId="5336" sId="1" numFmtId="4">
    <oc r="AT72">
      <v>1033.5218765596405</v>
    </oc>
    <nc r="AT72">
      <v>3478.0713897519508</v>
    </nc>
  </rcc>
  <rcc rId="5337" sId="1" numFmtId="4">
    <oc r="AT73">
      <v>7064.9410059868151</v>
    </oc>
    <nc r="AT73">
      <v>12653.913829548357</v>
    </nc>
  </rcc>
  <rcc rId="5338" sId="1" numFmtId="4">
    <oc r="AT74">
      <v>2686.0161822633877</v>
    </oc>
    <nc r="AT74">
      <v>4986.9089147286832</v>
    </nc>
  </rcc>
  <rcc rId="5339" sId="1" numFmtId="4">
    <oc r="AT75">
      <v>2962.494574903481</v>
    </oc>
    <nc r="AT75">
      <v>4580.2122428639641</v>
    </nc>
  </rcc>
  <rcc rId="5340" sId="1" numFmtId="4">
    <oc r="AT76">
      <v>888.1001485409837</v>
    </oc>
    <nc r="AT76">
      <v>3452.1892877612427</v>
    </nc>
  </rcc>
  <rcc rId="5341" sId="1" numFmtId="4">
    <oc r="AT77">
      <v>1886.4538768720699</v>
    </oc>
    <nc r="AT77">
      <v>5519.2424027600546</v>
    </nc>
  </rcc>
  <rcc rId="5342" sId="1" numFmtId="4">
    <oc r="AT78">
      <v>3124.2641804319551</v>
    </oc>
    <nc r="AT78">
      <v>6163.033374617864</v>
    </nc>
  </rcc>
  <rcc rId="5343" sId="1" numFmtId="4">
    <oc r="AT79">
      <v>3529.2106502083907</v>
    </oc>
    <nc r="AT79">
      <v>3237.9078313396512</v>
    </nc>
  </rcc>
  <rcc rId="5344" sId="1" numFmtId="4">
    <oc r="AT80">
      <v>4509.0718062884962</v>
    </oc>
    <nc r="AT80">
      <v>4371.7445640996029</v>
    </nc>
  </rcc>
  <rcc rId="5345" sId="1" numFmtId="4">
    <oc r="AT81">
      <v>3035.5757142743569</v>
    </oc>
    <nc r="AT81">
      <v>3049.1808753490932</v>
    </nc>
  </rcc>
  <rcc rId="5346" sId="1" numFmtId="4">
    <oc r="AT82">
      <v>3011.456458399507</v>
    </oc>
    <nc r="AT82">
      <v>3394.706022766266</v>
    </nc>
  </rcc>
  <rcc rId="5347" sId="1" numFmtId="4">
    <oc r="AT83">
      <v>2547.6367943500031</v>
    </oc>
    <nc r="AT83">
      <v>6171.0873338658903</v>
    </nc>
  </rcc>
  <rcc rId="5348" sId="1" numFmtId="4">
    <oc r="AT84">
      <v>1841.6592724046138</v>
    </oc>
    <nc r="AT84">
      <v>4983.5039710325946</v>
    </nc>
  </rcc>
  <rcc rId="5349" sId="1" numFmtId="4">
    <oc r="AT85">
      <v>4493.2922728398989</v>
    </oc>
    <nc r="AT85">
      <v>7776.1549064070077</v>
    </nc>
  </rcc>
  <rcc rId="5350" sId="1" numFmtId="4">
    <oc r="AT86">
      <v>3750.5735535779063</v>
    </oc>
    <nc r="AT86">
      <v>4970.171815480091</v>
    </nc>
  </rcc>
  <rcc rId="5351" sId="1" numFmtId="4">
    <oc r="AT87">
      <v>2966.6475728373434</v>
    </oc>
    <nc r="AT87">
      <v>5167.7633642251185</v>
    </nc>
  </rcc>
  <rcc rId="5352" sId="1" numFmtId="4">
    <oc r="AT88">
      <v>2699.1790121563454</v>
    </oc>
    <nc r="AT88">
      <v>4434.8180062097363</v>
    </nc>
  </rcc>
  <rcc rId="5353" sId="1" numFmtId="4">
    <oc r="AT89">
      <v>8250.1563542848089</v>
    </oc>
    <nc r="AT89">
      <v>4679.7492747027691</v>
    </nc>
  </rcc>
  <rcc rId="5354" sId="1" numFmtId="4">
    <oc r="AT90">
      <v>6376.3329164817724</v>
    </oc>
    <nc r="AT90">
      <v>5248.3791283385972</v>
    </nc>
  </rcc>
  <rcc rId="5355" sId="1" numFmtId="4">
    <oc r="AT91">
      <v>4764.6394910807212</v>
    </oc>
    <nc r="AT91">
      <v>9841.6523300102181</v>
    </nc>
  </rcc>
  <rcc rId="5356" sId="1" numFmtId="4">
    <oc r="AT92">
      <v>2215.1304559863447</v>
    </oc>
    <nc r="AT92">
      <v>11191.809590479526</v>
    </nc>
  </rcc>
  <rcc rId="5357" sId="1" numFmtId="4">
    <oc r="AT93">
      <v>5414.7551911475512</v>
    </oc>
    <nc r="AT93">
      <v>12380.112396061813</v>
    </nc>
  </rcc>
  <rcc rId="5358" sId="1" numFmtId="4">
    <oc r="AT94">
      <v>2819.8426749851183</v>
    </oc>
    <nc r="AT94">
      <v>5762.9468884271009</v>
    </nc>
  </rcc>
  <rcc rId="5359" sId="1" numFmtId="4">
    <oc r="AT95">
      <v>1161.951619516195</v>
    </oc>
    <nc r="AT95">
      <v>5957.4362114567602</v>
    </nc>
  </rcc>
  <rcc rId="5360" sId="1" numFmtId="4">
    <oc r="AT96">
      <v>712.53360924588605</v>
    </oc>
    <nc r="AT96">
      <v>7248.2170542635658</v>
    </nc>
  </rcc>
  <rcc rId="5361" sId="1" numFmtId="4">
    <oc r="AT97">
      <v>5334.9659291606986</v>
    </oc>
    <nc r="AT97">
      <v>8968.0778347389896</v>
    </nc>
  </rcc>
  <rcc rId="5362" sId="1" numFmtId="4">
    <oc r="AT98">
      <v>1989.5355966372581</v>
    </oc>
    <nc r="AT98">
      <v>3351.1754827875729</v>
    </nc>
  </rcc>
  <rcc rId="5363" sId="1" numFmtId="4">
    <oc r="AT99">
      <v>1714.3291330006994</v>
    </oc>
    <nc r="AT99">
      <v>2200.8333155536939</v>
    </nc>
  </rcc>
  <rcc rId="5364" sId="1" numFmtId="4">
    <oc r="AT100">
      <v>1897.1812381616985</v>
    </oc>
    <nc r="AT100">
      <v>2045.3880101031805</v>
    </nc>
  </rcc>
  <rcc rId="5365" sId="1" numFmtId="4">
    <oc r="AT101">
      <v>6380.2027038779115</v>
    </oc>
    <nc r="AT101">
      <v>5958.2709527979432</v>
    </nc>
  </rcc>
  <rcc rId="5366" sId="1" numFmtId="4">
    <oc r="AT102">
      <v>4977.6947358648213</v>
    </oc>
    <nc r="AT102">
      <v>6670.6072564802416</v>
    </nc>
  </rcc>
  <rcc rId="5367" sId="1" numFmtId="4">
    <oc r="AT103">
      <v>4455.6415931403253</v>
    </oc>
    <nc r="AT103">
      <v>7662.4536573826308</v>
    </nc>
  </rcc>
  <rcc rId="5368" sId="1" numFmtId="4">
    <oc r="AT104">
      <v>4948.8951310861412</v>
    </oc>
    <nc r="AT104">
      <v>8090.166704212661</v>
    </nc>
  </rcc>
  <rcc rId="5369" sId="1" numFmtId="4">
    <oc r="AT105">
      <v>3002.8526283919314</v>
    </oc>
    <nc r="AT105">
      <v>4978.9718872676203</v>
    </nc>
  </rcc>
  <rcc rId="5370" sId="1" numFmtId="4">
    <oc r="AT106">
      <v>3351.5981735159821</v>
    </oc>
    <nc r="AT106">
      <v>6063.1631787575088</v>
    </nc>
  </rcc>
  <rcc rId="5371" sId="1" numFmtId="4">
    <oc r="AT107">
      <v>4565.9273162878362</v>
    </oc>
    <nc r="AT107">
      <v>5042.2837057605011</v>
    </nc>
  </rcc>
  <rcc rId="5372" sId="1" numFmtId="4">
    <oc r="AT108">
      <v>4504.5145399748735</v>
    </oc>
    <nc r="AT108">
      <v>4850.8503941173367</v>
    </nc>
  </rcc>
  <rcc rId="5373" sId="1" numFmtId="4">
    <oc r="AT109">
      <v>2722.9382104641913</v>
    </oc>
    <nc r="AT109">
      <v>5051.37602732906</v>
    </nc>
  </rcc>
  <rcc rId="5374" sId="1" numFmtId="4">
    <oc r="AT110">
      <v>4086.4723132926069</v>
    </oc>
    <nc r="AT110">
      <v>5070.2730167947511</v>
    </nc>
  </rcc>
  <rcc rId="5375" sId="1" numFmtId="4">
    <oc r="AT111">
      <v>4288.43255435641</v>
    </oc>
    <nc r="AT111">
      <v>8601.7390751763432</v>
    </nc>
  </rcc>
  <rcc rId="5376" sId="1" numFmtId="4">
    <oc r="AT112">
      <v>2447.5465313028767</v>
    </oc>
    <nc r="AT112">
      <v>5747.1002430775734</v>
    </nc>
  </rcc>
  <rcc rId="5377" sId="1" numFmtId="4">
    <oc r="AT113">
      <v>4110.106081705484</v>
    </oc>
    <nc r="AT113">
      <v>10604.153729476617</v>
    </nc>
  </rcc>
  <rcc rId="5378" sId="1" numFmtId="4">
    <oc r="AT114">
      <v>1609.5883617782645</v>
    </oc>
    <nc r="AT114">
      <v>4830.1333595578844</v>
    </nc>
  </rcc>
  <rcc rId="5379" sId="1" numFmtId="4">
    <oc r="AT115">
      <v>3112.8360685875555</v>
    </oc>
    <nc r="AT115">
      <v>6684.3923000131081</v>
    </nc>
  </rcc>
  <rcc rId="5380" sId="1" numFmtId="4">
    <oc r="AT116">
      <v>3546.740965410123</v>
    </oc>
    <nc r="AT116">
      <v>7122.8712129517971</v>
    </nc>
  </rcc>
  <rcc rId="5381" sId="1" numFmtId="4">
    <oc r="AT117">
      <v>6794.2288863203366</v>
    </oc>
    <nc r="AT117">
      <v>7947.5859639584123</v>
    </nc>
  </rcc>
  <rcc rId="5382" sId="1" numFmtId="4">
    <oc r="AT118">
      <v>5354.947434821861</v>
    </oc>
    <nc r="AT118">
      <v>7325.5098402328058</v>
    </nc>
  </rcc>
  <rcc rId="5383" sId="1" numFmtId="4">
    <oc r="AT119">
      <v>6292.0510652782377</v>
    </oc>
    <nc r="AT119">
      <v>6270.6617726648601</v>
    </nc>
  </rcc>
  <rcc rId="5384" sId="1" numFmtId="4">
    <oc r="AT120">
      <v>6250.361634699263</v>
    </oc>
    <nc r="AT120">
      <v>6673.1489484298481</v>
    </nc>
  </rcc>
  <rcc rId="5385" sId="1" numFmtId="4">
    <oc r="AT121">
      <v>6896.7725735795757</v>
    </oc>
    <nc r="AT121">
      <v>10492.533344893858</v>
    </nc>
  </rcc>
  <rcc rId="5386" sId="1" numFmtId="4">
    <oc r="AT122">
      <v>4581.9393496818611</v>
    </oc>
    <nc r="AT122">
      <v>6528.8909102828857</v>
    </nc>
  </rcc>
  <rcc rId="5387" sId="1" numFmtId="4">
    <oc r="AT123">
      <v>3837.1723306948493</v>
    </oc>
    <nc r="AT123">
      <v>6510.4457353819435</v>
    </nc>
  </rcc>
  <rcc rId="5388" sId="1" numFmtId="4">
    <oc r="AT124">
      <v>3236.2216700710705</v>
    </oc>
    <nc r="AT124">
      <v>6024.7010576400489</v>
    </nc>
  </rcc>
  <rcc rId="5389" sId="1" numFmtId="4">
    <oc r="AT125">
      <v>2598.9741631399716</v>
    </oc>
    <nc r="AT125">
      <v>4414.4177671068428</v>
    </nc>
  </rcc>
  <rcc rId="5390" sId="1" numFmtId="4">
    <oc r="AT126">
      <v>3494.9430628848586</v>
    </oc>
    <nc r="AT126">
      <v>5459.56990726412</v>
    </nc>
  </rcc>
  <rcc rId="5391" sId="1" numFmtId="4">
    <oc r="AT127">
      <v>2756.4606539133624</v>
    </oc>
    <nc r="AT127">
      <v>4142.558184982352</v>
    </nc>
  </rcc>
  <rcc rId="5392" sId="1" numFmtId="4">
    <oc r="AT128">
      <v>2288.3172561629149</v>
    </oc>
    <nc r="AT128">
      <v>2827.3526259378341</v>
    </nc>
  </rcc>
  <rcc rId="5393" sId="1" numFmtId="4">
    <oc r="AT129">
      <v>5029.5579305284518</v>
    </oc>
    <nc r="AT129">
      <v>8154.5881570707788</v>
    </nc>
  </rcc>
  <rcc rId="5394" sId="1" numFmtId="4">
    <oc r="AT130">
      <v>2645.6557689861338</v>
    </oc>
    <nc r="AT130">
      <v>6370.5695755668521</v>
    </nc>
  </rcc>
  <rcc rId="5395" sId="1" numFmtId="4">
    <oc r="AT131">
      <v>3697.0678313715803</v>
    </oc>
    <nc r="AT131">
      <v>4532.6361089389375</v>
    </nc>
  </rcc>
  <rcc rId="5396" sId="1" numFmtId="4">
    <oc r="AT132">
      <v>3364.7283722051206</v>
    </oc>
    <nc r="AT132">
      <v>4027.2686882150397</v>
    </nc>
  </rcc>
  <rcc rId="5397" sId="1" numFmtId="4">
    <oc r="AT133">
      <v>3904.3470114296424</v>
    </oc>
    <nc r="AT133">
      <v>6348.6701314582697</v>
    </nc>
  </rcc>
  <rcc rId="5398" sId="1" numFmtId="4">
    <oc r="AT134">
      <v>2028.8666666666666</v>
    </oc>
    <nc r="AT134">
      <v>1326.5092057850832</v>
    </nc>
  </rcc>
  <rcc rId="5399" sId="1" numFmtId="4">
    <oc r="AT135">
      <v>6471.235268384039</v>
    </oc>
    <nc r="AT135">
      <v>10648.05666030003</v>
    </nc>
  </rcc>
  <rcc rId="5400" sId="1" numFmtId="4">
    <oc r="AT136">
      <v>8620.7511737089208</v>
    </oc>
    <nc r="AT136">
      <v>14419.897735115124</v>
    </nc>
  </rcc>
  <rcc rId="5401" sId="1" numFmtId="4">
    <oc r="AT137">
      <v>4318.2824053726872</v>
    </oc>
    <nc r="AT137">
      <v>7201.9574532431598</v>
    </nc>
  </rcc>
  <rcc rId="5402" sId="1" numFmtId="4">
    <oc r="AT138">
      <v>4740.7808037103014</v>
    </oc>
    <nc r="AT138">
      <v>9331.9470881955367</v>
    </nc>
  </rcc>
  <rcc rId="5403" sId="1" numFmtId="4">
    <oc r="AT139">
      <v>5791.7876764857492</v>
    </oc>
    <nc r="AT139">
      <v>4651.597552685248</v>
    </nc>
  </rcc>
  <rcc rId="5404" sId="1" numFmtId="4">
    <oc r="AT140">
      <v>5256.7224059781938</v>
    </oc>
    <nc r="AT140">
      <v>4020.681699253128</v>
    </nc>
  </rcc>
  <rcc rId="5405" sId="1" numFmtId="4">
    <oc r="AT141">
      <v>5370.7509049853679</v>
    </oc>
    <nc r="AT141">
      <v>4905.1526219073503</v>
    </nc>
  </rcc>
  <rcc rId="5406" sId="1" numFmtId="4">
    <oc r="AT142">
      <v>3302.0045583770248</v>
    </oc>
    <nc r="AT142">
      <v>3530.4975660753366</v>
    </nc>
  </rcc>
  <rcc rId="5407" sId="1" numFmtId="4">
    <oc r="AT143">
      <v>2125.5447128806027</v>
    </oc>
    <nc r="AT143">
      <v>9300.1181015020411</v>
    </nc>
  </rcc>
  <rcc rId="5408" sId="1" numFmtId="4">
    <oc r="AT144">
      <v>1845.4163879760765</v>
    </oc>
    <nc r="AT144">
      <v>9461.3300347529021</v>
    </nc>
  </rcc>
  <rcc rId="5409" sId="1" numFmtId="4">
    <oc r="AT145">
      <v>2729.0104717289182</v>
    </oc>
    <nc r="AT145">
      <v>6281.8946163939727</v>
    </nc>
  </rcc>
  <rcc rId="5410" sId="1" numFmtId="4">
    <oc r="AT146">
      <v>2161.7825622066366</v>
    </oc>
    <nc r="AT146">
      <v>3638.0630783501888</v>
    </nc>
  </rcc>
  <rdn rId="5411" name="_xlfn.AGGREGATE" function="1" oldFunction="1" hidden="1" oldHidden="1">
    <formula>#NAME?</formula>
  </rdn>
  <rcv guid="{648EDD87-2654-4B80-BBE4-7C270B7F7285}" action="delete"/>
  <rdn rId="0" localSheetId="1" customView="1" name="Z_648EDD87_2654_4B80_BBE4_7C270B7F7285_.wvu.PrintTitles" hidden="1" oldHidden="1">
    <formula>'rekapitulace pro r. 2022'!$A:$B,'rekapitulace pro r. 2022'!$1:$4</formula>
    <oldFormula>'rekapitulace pro r. 2022'!$A:$B,'rekapitulace pro r. 2022'!$1:$4</oldFormula>
  </rdn>
  <rdn rId="0" localSheetId="1" customView="1" name="Z_648EDD87_2654_4B80_BBE4_7C270B7F7285_.wvu.FilterData" hidden="1" oldHidden="1">
    <formula>'rekapitulace pro r. 2022'!$C$4:$AY$153</formula>
    <oldFormula>'rekapitulace pro r. 2022'!$C$4:$AY$153</oldFormula>
  </rdn>
  <rcv guid="{648EDD87-2654-4B80-BBE4-7C270B7F7285}"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14" sId="1" numFmtId="4">
    <nc r="D67">
      <v>28.614100000000001</v>
    </nc>
  </rcc>
  <rcc rId="5415" sId="1" numFmtId="4">
    <nc r="E67">
      <v>0</v>
    </nc>
  </rcc>
  <rcc rId="5416" sId="1" numFmtId="4">
    <nc r="F67">
      <v>9779.6620000000003</v>
    </nc>
  </rcc>
  <rcc rId="5417" sId="1" numFmtId="4">
    <nc r="G67">
      <v>2993.0819999999999</v>
    </nc>
  </rcc>
  <rcc rId="5418" sId="1" numFmtId="4">
    <nc r="H67">
      <v>132.06</v>
    </nc>
  </rcc>
  <rcc rId="5419" sId="1" numFmtId="4">
    <nc r="I67">
      <v>1611.518</v>
    </nc>
  </rcc>
  <rcc rId="5420" sId="1" numFmtId="4">
    <nc r="J67">
      <v>339.28399999999999</v>
    </nc>
  </rcc>
  <rcc rId="5421" sId="1" numFmtId="4">
    <nc r="K67">
      <v>421.90899999999999</v>
    </nc>
  </rcc>
  <rcc rId="5422" sId="1" numFmtId="4">
    <nc r="L67">
      <v>0</v>
    </nc>
  </rcc>
  <rcc rId="5423" sId="1" numFmtId="4">
    <nc r="M67">
      <v>0</v>
    </nc>
  </rcc>
  <rcc rId="5424" sId="1" numFmtId="4">
    <nc r="N67">
      <v>17.093</v>
    </nc>
  </rcc>
  <rcc rId="5425" sId="1" numFmtId="4">
    <nc r="O67">
      <v>51.889000000000003</v>
    </nc>
  </rcc>
  <rcv guid="{E2F615B6-BBCA-4E66-88C3-CC39B7FC8D9C}" action="delete"/>
  <rdn rId="0" localSheetId="1" customView="1" name="Z_E2F615B6_BBCA_4E66_88C3_CC39B7FC8D9C_.wvu.PrintTitles" hidden="1" oldHidden="1">
    <formula>'rekapitulace pro r. 2022'!$A:$B,'rekapitulace pro r. 2022'!$1:$4</formula>
    <oldFormula>'rekapitulace pro r. 2022'!$A:$B,'rekapitulace pro r. 2022'!$1:$4</oldFormula>
  </rdn>
  <rdn rId="0" localSheetId="1" customView="1" name="Z_E2F615B6_BBCA_4E66_88C3_CC39B7FC8D9C_.wvu.FilterData" hidden="1" oldHidden="1">
    <formula>'rekapitulace pro r. 2022'!$C$4:$AY$153</formula>
    <oldFormula>'rekapitulace pro r. 2022'!$C$4:$AY$153</oldFormula>
  </rdn>
  <rcv guid="{E2F615B6-BBCA-4E66-88C3-CC39B7FC8D9C}"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28" sId="1" numFmtId="4">
    <nc r="D59">
      <v>35.576099999999997</v>
    </nc>
  </rcc>
  <rcc rId="5429" sId="1" numFmtId="4">
    <nc r="E59">
      <v>0</v>
    </nc>
  </rcc>
  <rcc rId="5430" sId="1" numFmtId="4">
    <nc r="F59">
      <v>12765.742</v>
    </nc>
  </rcc>
  <rcc rId="5431" sId="1" numFmtId="4">
    <nc r="G59">
      <v>3716.2620000000002</v>
    </nc>
  </rcc>
  <rcc rId="5432" sId="1" numFmtId="4">
    <nc r="H59">
      <v>115.60899999999999</v>
    </nc>
  </rcc>
  <rcc rId="5433" sId="1" numFmtId="4">
    <nc r="I59">
      <v>2560.027</v>
    </nc>
  </rcc>
  <rcc rId="5434" sId="1" numFmtId="4">
    <nc r="J59">
      <v>364.67500000000001</v>
    </nc>
  </rcc>
  <rcc rId="5435" sId="1" numFmtId="4">
    <nc r="K59">
      <v>226.10400000000001</v>
    </nc>
  </rcc>
  <rcc rId="5436" sId="1" numFmtId="4">
    <nc r="L59">
      <v>74.411000000000001</v>
    </nc>
  </rcc>
  <rcc rId="5437" sId="1" numFmtId="4">
    <nc r="M59">
      <v>0</v>
    </nc>
  </rcc>
  <rcc rId="5438" sId="1" numFmtId="4">
    <nc r="N59">
      <v>0</v>
    </nc>
  </rcc>
  <rcc rId="5439" sId="1" numFmtId="4">
    <nc r="O59">
      <v>0</v>
    </nc>
  </rcc>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65:B66">
    <dxf>
      <fill>
        <patternFill patternType="solid">
          <bgColor rgb="FFFFFF00"/>
        </patternFill>
      </fill>
    </dxf>
  </rfmt>
  <rcc rId="2809" sId="1" numFmtId="4">
    <oc r="AI65">
      <f>Y65</f>
    </oc>
    <nc r="AI65">
      <v>28.45</v>
    </nc>
  </rcc>
  <rfmt sheetId="1" sqref="AI65:AI66">
    <dxf>
      <fill>
        <patternFill patternType="solid">
          <bgColor rgb="FFFFFF00"/>
        </patternFill>
      </fill>
    </dxf>
  </rfmt>
  <rcv guid="{E2F615B6-BBCA-4E66-88C3-CC39B7FC8D9C}" action="delete"/>
  <rdn rId="0" localSheetId="1" customView="1" name="Z_E2F615B6_BBCA_4E66_88C3_CC39B7FC8D9C_.wvu.PrintTitles" hidden="1" oldHidden="1">
    <formula>'rekapitulace pro r. 2021'!$A:$B,'rekapitulace pro r. 2021'!$1:$4</formula>
    <oldFormula>'rekapitulace pro r. 2021'!$A:$B,'rekapitulace pro r. 2021'!$1:$4</oldFormula>
  </rdn>
  <rdn rId="0" localSheetId="1" customView="1" name="Z_E2F615B6_BBCA_4E66_88C3_CC39B7FC8D9C_.wvu.FilterData" hidden="1" oldHidden="1">
    <formula>'rekapitulace pro r. 2021'!$C$4:$AY$153</formula>
    <oldFormula>'rekapitulace pro r. 2021'!$C$4:$AY$153</oldFormula>
  </rdn>
  <rcv guid="{E2F615B6-BBCA-4E66-88C3-CC39B7FC8D9C}" action="add"/>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48EDD87-2654-4B80-BBE4-7C270B7F7285}" action="delete"/>
  <rdn rId="0" localSheetId="1" customView="1" name="Z_648EDD87_2654_4B80_BBE4_7C270B7F7285_.wvu.PrintTitles" hidden="1" oldHidden="1">
    <formula>'rekapitulace pro r. 2021'!$A:$B,'rekapitulace pro r. 2021'!$1:$4</formula>
    <oldFormula>'rekapitulace pro r. 2021'!$A:$B,'rekapitulace pro r. 2021'!$1:$4</oldFormula>
  </rdn>
  <rdn rId="0" localSheetId="1" customView="1" name="Z_648EDD87_2654_4B80_BBE4_7C270B7F7285_.wvu.FilterData" hidden="1" oldHidden="1">
    <formula>'rekapitulace pro r. 2021'!$C$4:$AY$153</formula>
    <oldFormula>'rekapitulace pro r. 2021'!$C$4:$AY$153</oldFormula>
  </rdn>
  <rcv guid="{648EDD87-2654-4B80-BBE4-7C270B7F7285}"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20A03C96-8561-47E8-B9A8-3C4820F12AB0}" name="Jarkovský Václav Ing." id="-1317099725" dateTime="2021-03-12T18:22:33"/>
</user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8"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printerSettings" Target="../printerSettings/printerSettings52.bin"/><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60.bin"/><Relationship Id="rId13" Type="http://schemas.openxmlformats.org/officeDocument/2006/relationships/printerSettings" Target="../printerSettings/printerSettings65.bin"/><Relationship Id="rId18" Type="http://schemas.openxmlformats.org/officeDocument/2006/relationships/printerSettings" Target="../printerSettings/printerSettings70.bin"/><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12" Type="http://schemas.openxmlformats.org/officeDocument/2006/relationships/printerSettings" Target="../printerSettings/printerSettings64.bin"/><Relationship Id="rId17" Type="http://schemas.openxmlformats.org/officeDocument/2006/relationships/printerSettings" Target="../printerSettings/printerSettings69.bin"/><Relationship Id="rId2" Type="http://schemas.openxmlformats.org/officeDocument/2006/relationships/printerSettings" Target="../printerSettings/printerSettings54.bin"/><Relationship Id="rId16" Type="http://schemas.openxmlformats.org/officeDocument/2006/relationships/printerSettings" Target="../printerSettings/printerSettings68.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11" Type="http://schemas.openxmlformats.org/officeDocument/2006/relationships/printerSettings" Target="../printerSettings/printerSettings63.bin"/><Relationship Id="rId5" Type="http://schemas.openxmlformats.org/officeDocument/2006/relationships/printerSettings" Target="../printerSettings/printerSettings57.bin"/><Relationship Id="rId15" Type="http://schemas.openxmlformats.org/officeDocument/2006/relationships/printerSettings" Target="../printerSettings/printerSettings67.bin"/><Relationship Id="rId10" Type="http://schemas.openxmlformats.org/officeDocument/2006/relationships/printerSettings" Target="../printerSettings/printerSettings62.bin"/><Relationship Id="rId19" Type="http://schemas.openxmlformats.org/officeDocument/2006/relationships/printerSettings" Target="../printerSettings/printerSettings71.bin"/><Relationship Id="rId4" Type="http://schemas.openxmlformats.org/officeDocument/2006/relationships/printerSettings" Target="../printerSettings/printerSettings56.bin"/><Relationship Id="rId9" Type="http://schemas.openxmlformats.org/officeDocument/2006/relationships/printerSettings" Target="../printerSettings/printerSettings61.bin"/><Relationship Id="rId14" Type="http://schemas.openxmlformats.org/officeDocument/2006/relationships/printerSettings" Target="../printerSettings/printerSettings6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119"/>
  <sheetViews>
    <sheetView tabSelected="1" zoomScaleNormal="100" workbookViewId="0">
      <pane xSplit="3" ySplit="4" topLeftCell="P5" activePane="bottomRight" state="frozen"/>
      <selection pane="topRight" activeCell="D1" sqref="D1"/>
      <selection pane="bottomLeft" activeCell="A5" sqref="A5"/>
      <selection pane="bottomRight" activeCell="AA12" sqref="AA12"/>
    </sheetView>
  </sheetViews>
  <sheetFormatPr defaultRowHeight="12.75" outlineLevelCol="1" x14ac:dyDescent="0.2"/>
  <cols>
    <col min="1" max="1" width="4.140625" style="12" customWidth="1"/>
    <col min="2" max="2" width="30" style="248" customWidth="1"/>
    <col min="3" max="3" width="8.140625" customWidth="1"/>
    <col min="4" max="4" width="10.42578125" style="103" customWidth="1"/>
    <col min="5" max="5" width="8.85546875" style="103" customWidth="1"/>
    <col min="6" max="6" width="14.42578125" style="103" customWidth="1" outlineLevel="1"/>
    <col min="7" max="7" width="10" style="103" customWidth="1" outlineLevel="1"/>
    <col min="8" max="8" width="10.42578125" style="103" customWidth="1" outlineLevel="1"/>
    <col min="9" max="9" width="11.28515625" style="103" customWidth="1" outlineLevel="1"/>
    <col min="10" max="10" width="9.7109375" style="103" customWidth="1" outlineLevel="1"/>
    <col min="11" max="11" width="10.28515625" style="103" customWidth="1" outlineLevel="1"/>
    <col min="12" max="12" width="10.42578125" style="93" customWidth="1" outlineLevel="1"/>
    <col min="13" max="13" width="8.5703125" style="103" customWidth="1" outlineLevel="1"/>
    <col min="14" max="14" width="9.7109375" style="103" customWidth="1" outlineLevel="1"/>
    <col min="15" max="15" width="10" style="103" customWidth="1" outlineLevel="1"/>
    <col min="16" max="16" width="12.28515625" style="103" customWidth="1"/>
    <col min="17" max="17" width="13.140625" style="92" customWidth="1"/>
    <col min="18" max="18" width="13" style="237" customWidth="1"/>
    <col min="19" max="19" width="11.42578125" style="92" customWidth="1"/>
    <col min="20" max="20" width="8.85546875" customWidth="1"/>
    <col min="21" max="21" width="8.42578125" customWidth="1"/>
    <col min="22" max="22" width="7.85546875" customWidth="1"/>
    <col min="23" max="23" width="8.140625" customWidth="1"/>
    <col min="24" max="24" width="8.140625" style="227" customWidth="1"/>
    <col min="25" max="25" width="9.28515625" customWidth="1"/>
    <col min="26" max="26" width="10" customWidth="1"/>
    <col min="27" max="27" width="9.140625" customWidth="1"/>
    <col min="28" max="28" width="9.42578125" customWidth="1"/>
    <col min="29" max="29" width="13.140625" style="18" customWidth="1"/>
    <col min="30" max="30" width="14.5703125" style="255" customWidth="1"/>
    <col min="31" max="31" width="10.5703125" style="255" customWidth="1"/>
    <col min="32" max="32" width="11.7109375" style="417" customWidth="1"/>
    <col min="33" max="33" width="9.7109375" customWidth="1"/>
    <col min="34" max="34" width="10.28515625" customWidth="1"/>
    <col min="35" max="35" width="9" customWidth="1"/>
    <col min="36" max="36" width="8.7109375" customWidth="1"/>
    <col min="37" max="37" width="9.140625" customWidth="1"/>
    <col min="38" max="38" width="9.7109375" customWidth="1"/>
    <col min="39" max="39" width="11" customWidth="1"/>
    <col min="40" max="41" width="9.140625" customWidth="1"/>
    <col min="42" max="42" width="9.42578125" customWidth="1"/>
    <col min="43" max="43" width="8.7109375" customWidth="1"/>
    <col min="44" max="44" width="13.7109375" customWidth="1"/>
    <col min="45" max="45" width="10.42578125" customWidth="1"/>
    <col min="46" max="46" width="9" style="48" customWidth="1"/>
    <col min="47" max="47" width="9.7109375" customWidth="1"/>
    <col min="48" max="48" width="13.42578125" style="18" customWidth="1"/>
    <col min="49" max="49" width="10.85546875" style="18" customWidth="1"/>
    <col min="50" max="50" width="10.7109375" customWidth="1"/>
    <col min="51" max="51" width="6.140625" style="230" customWidth="1"/>
    <col min="52" max="52" width="11.140625" style="18" customWidth="1"/>
  </cols>
  <sheetData>
    <row r="1" spans="1:52" s="22" customFormat="1" ht="13.5" thickBot="1" x14ac:dyDescent="0.25">
      <c r="A1" s="221"/>
      <c r="B1" s="241"/>
      <c r="C1" s="37"/>
      <c r="D1" s="104"/>
      <c r="E1" s="104"/>
      <c r="F1" s="104"/>
      <c r="G1" s="104"/>
      <c r="H1" s="104"/>
      <c r="I1" s="104"/>
      <c r="J1" s="104"/>
      <c r="K1" s="104"/>
      <c r="L1" s="104"/>
      <c r="M1" s="104"/>
      <c r="N1" s="104"/>
      <c r="O1" s="104"/>
      <c r="P1" s="93"/>
      <c r="Q1" s="92"/>
      <c r="R1" s="235"/>
      <c r="S1" s="92"/>
      <c r="X1" s="225"/>
      <c r="Y1" s="233" t="s">
        <v>52</v>
      </c>
      <c r="AC1" s="34"/>
      <c r="AD1" s="305" t="s">
        <v>22</v>
      </c>
      <c r="AE1" s="305"/>
      <c r="AF1" s="418"/>
      <c r="AI1" s="233" t="s">
        <v>58</v>
      </c>
      <c r="AR1" s="309"/>
      <c r="AV1" s="71" t="s">
        <v>66</v>
      </c>
      <c r="AW1" s="38"/>
      <c r="AY1" s="230"/>
      <c r="AZ1" s="22" t="s">
        <v>41</v>
      </c>
    </row>
    <row r="2" spans="1:52" ht="13.5" thickBot="1" x14ac:dyDescent="0.25">
      <c r="A2" s="222"/>
      <c r="B2" s="242"/>
      <c r="C2" s="68"/>
      <c r="D2" s="212" t="s">
        <v>45</v>
      </c>
      <c r="E2" s="212"/>
      <c r="F2" s="212"/>
      <c r="G2" s="212"/>
      <c r="H2" s="212"/>
      <c r="I2" s="212"/>
      <c r="J2" s="212"/>
      <c r="K2" s="212"/>
      <c r="L2" s="212"/>
      <c r="M2" s="212"/>
      <c r="N2" s="212"/>
      <c r="O2" s="212"/>
      <c r="P2" s="212"/>
      <c r="Q2" s="212"/>
      <c r="R2" s="236"/>
      <c r="S2" s="212"/>
      <c r="T2" s="212"/>
      <c r="U2" s="212"/>
      <c r="V2" s="212"/>
      <c r="W2" s="212"/>
      <c r="X2" s="468" t="s">
        <v>70</v>
      </c>
      <c r="Y2" s="465" t="s">
        <v>53</v>
      </c>
      <c r="Z2" s="466"/>
      <c r="AA2" s="466"/>
      <c r="AB2" s="467"/>
      <c r="AC2" s="470" t="s">
        <v>81</v>
      </c>
      <c r="AD2" s="471"/>
      <c r="AE2" s="471"/>
      <c r="AF2" s="471"/>
      <c r="AG2" s="471"/>
      <c r="AH2" s="471"/>
      <c r="AI2" s="471"/>
      <c r="AJ2" s="471"/>
      <c r="AK2" s="471"/>
      <c r="AL2" s="471"/>
      <c r="AM2" s="471"/>
      <c r="AN2" s="471"/>
      <c r="AO2" s="471"/>
      <c r="AP2" s="471"/>
      <c r="AQ2" s="471"/>
      <c r="AR2" s="472"/>
      <c r="AS2" s="32" t="s">
        <v>3</v>
      </c>
      <c r="AT2" s="84" t="s">
        <v>74</v>
      </c>
      <c r="AU2" s="451"/>
      <c r="AV2" s="462" t="s">
        <v>87</v>
      </c>
      <c r="AW2" s="463"/>
      <c r="AX2" s="464"/>
      <c r="AZ2" t="s">
        <v>67</v>
      </c>
    </row>
    <row r="3" spans="1:52" s="30" customFormat="1" ht="40.5" customHeight="1" x14ac:dyDescent="0.2">
      <c r="A3" s="23" t="s">
        <v>16</v>
      </c>
      <c r="B3" s="295" t="s">
        <v>40</v>
      </c>
      <c r="C3" s="286" t="s">
        <v>13</v>
      </c>
      <c r="D3" s="293" t="s">
        <v>68</v>
      </c>
      <c r="E3" s="213" t="s">
        <v>69</v>
      </c>
      <c r="F3" s="105" t="s">
        <v>29</v>
      </c>
      <c r="G3" s="105" t="s">
        <v>26</v>
      </c>
      <c r="H3" s="105" t="s">
        <v>33</v>
      </c>
      <c r="I3" s="105" t="s">
        <v>37</v>
      </c>
      <c r="J3" s="105" t="s">
        <v>27</v>
      </c>
      <c r="K3" s="105" t="s">
        <v>28</v>
      </c>
      <c r="L3" s="105" t="s">
        <v>30</v>
      </c>
      <c r="M3" s="105" t="s">
        <v>31</v>
      </c>
      <c r="N3" s="105" t="s">
        <v>25</v>
      </c>
      <c r="O3" s="105" t="s">
        <v>32</v>
      </c>
      <c r="P3" s="94" t="s">
        <v>46</v>
      </c>
      <c r="Q3" s="184" t="s">
        <v>20</v>
      </c>
      <c r="R3" s="182" t="s">
        <v>47</v>
      </c>
      <c r="S3" s="164" t="s">
        <v>44</v>
      </c>
      <c r="T3" s="452" t="s">
        <v>48</v>
      </c>
      <c r="U3" s="453" t="s">
        <v>49</v>
      </c>
      <c r="V3" s="25" t="s">
        <v>50</v>
      </c>
      <c r="W3" s="24" t="s">
        <v>51</v>
      </c>
      <c r="X3" s="469"/>
      <c r="Y3" s="87" t="s">
        <v>77</v>
      </c>
      <c r="Z3" s="224" t="s">
        <v>71</v>
      </c>
      <c r="AA3" s="143" t="s">
        <v>82</v>
      </c>
      <c r="AB3" s="162" t="s">
        <v>83</v>
      </c>
      <c r="AC3" s="86" t="s">
        <v>54</v>
      </c>
      <c r="AD3" s="256" t="s">
        <v>55</v>
      </c>
      <c r="AE3" s="249" t="s">
        <v>56</v>
      </c>
      <c r="AF3" s="409" t="s">
        <v>57</v>
      </c>
      <c r="AG3" s="26" t="s">
        <v>72</v>
      </c>
      <c r="AH3" s="25" t="s">
        <v>73</v>
      </c>
      <c r="AI3" s="27" t="s">
        <v>59</v>
      </c>
      <c r="AJ3" s="180" t="s">
        <v>60</v>
      </c>
      <c r="AK3" s="26" t="s">
        <v>61</v>
      </c>
      <c r="AL3" s="24" t="s">
        <v>62</v>
      </c>
      <c r="AM3" s="181" t="s">
        <v>63</v>
      </c>
      <c r="AN3" s="177" t="s">
        <v>84</v>
      </c>
      <c r="AO3" s="25" t="s">
        <v>9</v>
      </c>
      <c r="AP3" s="26" t="s">
        <v>85</v>
      </c>
      <c r="AQ3" s="286" t="s">
        <v>86</v>
      </c>
      <c r="AR3" s="192" t="s">
        <v>64</v>
      </c>
      <c r="AS3" s="28" t="s">
        <v>65</v>
      </c>
      <c r="AT3" s="85" t="s">
        <v>75</v>
      </c>
      <c r="AU3" s="20" t="s">
        <v>76</v>
      </c>
      <c r="AV3" s="29" t="s">
        <v>42</v>
      </c>
      <c r="AW3" s="80" t="s">
        <v>17</v>
      </c>
      <c r="AX3" s="454" t="s">
        <v>4</v>
      </c>
      <c r="AY3" s="231"/>
      <c r="AZ3" s="210" t="s">
        <v>43</v>
      </c>
    </row>
    <row r="4" spans="1:52" s="1" customFormat="1" ht="14.25" thickBot="1" x14ac:dyDescent="0.3">
      <c r="A4" s="13"/>
      <c r="B4" s="243" t="s">
        <v>0</v>
      </c>
      <c r="C4" s="8"/>
      <c r="D4" s="294" t="s">
        <v>15</v>
      </c>
      <c r="E4" s="214" t="s">
        <v>15</v>
      </c>
      <c r="F4" s="106" t="s">
        <v>15</v>
      </c>
      <c r="G4" s="106" t="s">
        <v>15</v>
      </c>
      <c r="H4" s="106" t="s">
        <v>15</v>
      </c>
      <c r="I4" s="106" t="s">
        <v>15</v>
      </c>
      <c r="J4" s="106" t="s">
        <v>15</v>
      </c>
      <c r="K4" s="106" t="s">
        <v>15</v>
      </c>
      <c r="L4" s="106" t="s">
        <v>15</v>
      </c>
      <c r="M4" s="106" t="s">
        <v>15</v>
      </c>
      <c r="N4" s="106" t="s">
        <v>15</v>
      </c>
      <c r="O4" s="106" t="s">
        <v>15</v>
      </c>
      <c r="P4" s="95" t="s">
        <v>34</v>
      </c>
      <c r="Q4" s="185" t="s">
        <v>1</v>
      </c>
      <c r="R4" s="183" t="s">
        <v>1</v>
      </c>
      <c r="S4" s="122" t="s">
        <v>79</v>
      </c>
      <c r="T4" s="7" t="s">
        <v>19</v>
      </c>
      <c r="U4" s="2" t="s">
        <v>19</v>
      </c>
      <c r="V4" s="2" t="s">
        <v>19</v>
      </c>
      <c r="W4" s="144" t="s">
        <v>19</v>
      </c>
      <c r="X4" s="296" t="s">
        <v>38</v>
      </c>
      <c r="Y4" s="72" t="s">
        <v>10</v>
      </c>
      <c r="Z4" s="306" t="s">
        <v>39</v>
      </c>
      <c r="AA4" s="144"/>
      <c r="AB4" s="163"/>
      <c r="AC4" s="73" t="s">
        <v>78</v>
      </c>
      <c r="AD4" s="257" t="s">
        <v>23</v>
      </c>
      <c r="AE4" s="106"/>
      <c r="AF4" s="410"/>
      <c r="AG4" s="447" t="s">
        <v>80</v>
      </c>
      <c r="AH4" s="2"/>
      <c r="AI4" s="2"/>
      <c r="AJ4" s="2" t="s">
        <v>8</v>
      </c>
      <c r="AK4" s="2"/>
      <c r="AL4" s="144"/>
      <c r="AM4" s="31" t="s">
        <v>24</v>
      </c>
      <c r="AN4" s="7"/>
      <c r="AO4" s="2"/>
      <c r="AP4" s="11" t="s">
        <v>7</v>
      </c>
      <c r="AQ4" s="144"/>
      <c r="AR4" s="193" t="s">
        <v>18</v>
      </c>
      <c r="AS4" s="33" t="s">
        <v>1</v>
      </c>
      <c r="AT4" s="47" t="s">
        <v>2</v>
      </c>
      <c r="AU4" s="15"/>
      <c r="AV4" s="19" t="s">
        <v>5</v>
      </c>
      <c r="AW4" s="81" t="s">
        <v>5</v>
      </c>
      <c r="AX4" s="10" t="s">
        <v>6</v>
      </c>
      <c r="AY4" s="232"/>
      <c r="AZ4" s="75" t="s">
        <v>14</v>
      </c>
    </row>
    <row r="5" spans="1:52" ht="17.25" customHeight="1" x14ac:dyDescent="0.2">
      <c r="A5" s="310"/>
      <c r="B5" s="460"/>
      <c r="C5" s="292" t="s">
        <v>11</v>
      </c>
      <c r="D5" s="234"/>
      <c r="E5" s="215"/>
      <c r="F5" s="108"/>
      <c r="G5" s="108"/>
      <c r="H5" s="108"/>
      <c r="I5" s="108"/>
      <c r="J5" s="108"/>
      <c r="K5" s="108"/>
      <c r="L5" s="108"/>
      <c r="M5" s="108"/>
      <c r="N5" s="108"/>
      <c r="O5" s="108"/>
      <c r="P5" s="96">
        <f t="shared" ref="P5:P68" si="0">SUM(F5:O5)</f>
        <v>0</v>
      </c>
      <c r="Q5" s="186">
        <f>P5+P6</f>
        <v>0</v>
      </c>
      <c r="R5" s="354"/>
      <c r="S5" s="223">
        <f>Q5-R5</f>
        <v>0</v>
      </c>
      <c r="T5" s="127" t="e">
        <f t="shared" ref="T5" si="1">P5/(12*D5)*1000</f>
        <v>#DIV/0!</v>
      </c>
      <c r="U5" s="128" t="e">
        <f t="shared" ref="U5" si="2">H5/(12*D5)*1000</f>
        <v>#DIV/0!</v>
      </c>
      <c r="V5" s="128" t="e">
        <f t="shared" ref="V5" si="3">I5/(12*D5)*1000</f>
        <v>#DIV/0!</v>
      </c>
      <c r="W5" s="128" t="e">
        <f>U5+V5</f>
        <v>#DIV/0!</v>
      </c>
      <c r="X5" s="307">
        <v>0.02</v>
      </c>
      <c r="Y5" s="88"/>
      <c r="Z5" s="297" t="e">
        <f>T5*(1+X5)</f>
        <v>#DIV/0!</v>
      </c>
      <c r="AA5" s="298" t="e">
        <f>T5-W5+X5*(F5+0.8*(G5+L5+M5))</f>
        <v>#DIV/0!</v>
      </c>
      <c r="AB5" s="299" t="e">
        <f>Z5-AA5</f>
        <v>#DIV/0!</v>
      </c>
      <c r="AC5" s="74" t="e">
        <f>(Y5*Z5+Y6*Z6)*0.012</f>
        <v>#DIV/0!</v>
      </c>
      <c r="AD5" s="258"/>
      <c r="AE5" s="250"/>
      <c r="AF5" s="411" t="e">
        <f>AD5+AD6+AE5-AC5</f>
        <v>#DIV/0!</v>
      </c>
      <c r="AG5" s="4" t="e">
        <f>AF5/(12*(Y5+Y6))*1000</f>
        <v>#DIV/0!</v>
      </c>
      <c r="AH5" s="5" t="e">
        <f>AG5/AG6</f>
        <v>#DIV/0!</v>
      </c>
      <c r="AI5" s="270">
        <f t="shared" ref="AI5:AI68" si="4">Y5</f>
        <v>0</v>
      </c>
      <c r="AJ5" s="9" t="e">
        <f>AD5+AD6+AE5-(AI5*Z5+AI6*Z6)*0.012</f>
        <v>#DIV/0!</v>
      </c>
      <c r="AK5" s="4" t="e">
        <f>AJ5/(12*(AI5+AI6))*1000</f>
        <v>#DIV/0!</v>
      </c>
      <c r="AL5" s="175" t="e">
        <f>AK5/AG6</f>
        <v>#DIV/0!</v>
      </c>
      <c r="AM5" s="179"/>
      <c r="AN5" s="178" t="e">
        <f>(AM5+AM6)/(12*(AI5+AI6))*1000</f>
        <v>#DIV/0!</v>
      </c>
      <c r="AO5" s="4" t="e">
        <f>(H5+I5+H6+I6)/(12*(D5+D6))*1000+AK5+AN5</f>
        <v>#DIV/0!</v>
      </c>
      <c r="AP5" s="6" t="e">
        <f>(AK5+AN5)/((H5+I5+H6+I6)*1000)*(D5+D6)*12</f>
        <v>#DIV/0!</v>
      </c>
      <c r="AQ5" s="173" t="e">
        <f>AO5/((H5+I5+H6+I6)*1000)*(D5+D6)*12</f>
        <v>#DIV/0!</v>
      </c>
      <c r="AR5" s="190">
        <f>AD5+AM5</f>
        <v>0</v>
      </c>
      <c r="AS5" s="16">
        <f t="shared" ref="AS5:AS36" si="5">H5+I5</f>
        <v>0</v>
      </c>
      <c r="AT5" s="3"/>
      <c r="AU5" s="17" t="e">
        <f t="shared" ref="AU5:AU44" si="6">W5/AT5</f>
        <v>#DIV/0!</v>
      </c>
      <c r="AV5" s="107"/>
      <c r="AW5" s="234"/>
      <c r="AX5" s="14" t="e">
        <f>(AR5+AR6+AE5-AV5-AV6)/((AW5+AW6)*12)</f>
        <v>#DIV/0!</v>
      </c>
      <c r="AZ5" s="36">
        <f>IF(AR5+AR6+AE5-AV5-AV6&lt;0,AR5+AR6+AE5-AV5-AV6,0)</f>
        <v>0</v>
      </c>
    </row>
    <row r="6" spans="1:52" ht="13.5" thickBot="1" x14ac:dyDescent="0.25">
      <c r="A6" s="311"/>
      <c r="B6" s="461"/>
      <c r="C6" s="288" t="s">
        <v>12</v>
      </c>
      <c r="D6" s="118"/>
      <c r="E6" s="216"/>
      <c r="F6" s="109"/>
      <c r="G6" s="109"/>
      <c r="H6" s="109"/>
      <c r="I6" s="109"/>
      <c r="J6" s="109"/>
      <c r="K6" s="109"/>
      <c r="L6" s="109"/>
      <c r="M6" s="109"/>
      <c r="N6" s="109"/>
      <c r="O6" s="109"/>
      <c r="P6" s="97">
        <f t="shared" si="0"/>
        <v>0</v>
      </c>
      <c r="Q6" s="187" t="s">
        <v>21</v>
      </c>
      <c r="R6" s="228" t="s">
        <v>21</v>
      </c>
      <c r="S6" s="142" t="s">
        <v>21</v>
      </c>
      <c r="T6" s="157" t="e">
        <f t="shared" ref="T6:T69" si="7">P6/(12*D6)*1000</f>
        <v>#DIV/0!</v>
      </c>
      <c r="U6" s="145" t="e">
        <f t="shared" ref="U6:U69" si="8">H6/(12*D6)*1000</f>
        <v>#DIV/0!</v>
      </c>
      <c r="V6" s="145" t="e">
        <f t="shared" ref="V6:V69" si="9">I6/(12*D6)*1000</f>
        <v>#DIV/0!</v>
      </c>
      <c r="W6" s="145" t="e">
        <f t="shared" ref="W6:W69" si="10">U6+V6</f>
        <v>#DIV/0!</v>
      </c>
      <c r="X6" s="308">
        <v>0</v>
      </c>
      <c r="Y6" s="89"/>
      <c r="Z6" s="300" t="e">
        <f t="shared" ref="Z6:Z69" si="11">T6*(1+X6)</f>
        <v>#DIV/0!</v>
      </c>
      <c r="AA6" s="301" t="e">
        <f t="shared" ref="AA6:AA69" si="12">T6-W6+X6*(F6+0.8*(G6+L6+M6))</f>
        <v>#DIV/0!</v>
      </c>
      <c r="AB6" s="302" t="e">
        <f t="shared" ref="AB6:AB69" si="13">Z6-AA6</f>
        <v>#DIV/0!</v>
      </c>
      <c r="AC6" s="165" t="s">
        <v>21</v>
      </c>
      <c r="AD6" s="259"/>
      <c r="AE6" s="251"/>
      <c r="AF6" s="412" t="s">
        <v>21</v>
      </c>
      <c r="AG6" s="448" t="e">
        <f>(H5+H6+I5+I6)/(12*(D5+D6))*1000</f>
        <v>#DIV/0!</v>
      </c>
      <c r="AH6" s="168" t="s">
        <v>21</v>
      </c>
      <c r="AI6" s="169">
        <f t="shared" si="4"/>
        <v>0</v>
      </c>
      <c r="AJ6" s="166" t="s">
        <v>21</v>
      </c>
      <c r="AK6" s="167" t="s">
        <v>21</v>
      </c>
      <c r="AL6" s="176" t="s">
        <v>21</v>
      </c>
      <c r="AM6" s="211"/>
      <c r="AN6" s="166" t="s">
        <v>21</v>
      </c>
      <c r="AP6" s="167" t="s">
        <v>21</v>
      </c>
      <c r="AQ6" s="174" t="s">
        <v>21</v>
      </c>
      <c r="AR6" s="191">
        <f t="shared" ref="AR6:AR61" si="14">AD6+AM6</f>
        <v>0</v>
      </c>
      <c r="AS6" s="61">
        <f t="shared" si="5"/>
        <v>0</v>
      </c>
      <c r="AT6" s="60"/>
      <c r="AU6" s="62" t="e">
        <f t="shared" si="6"/>
        <v>#DIV/0!</v>
      </c>
      <c r="AV6" s="70"/>
      <c r="AW6" s="118"/>
      <c r="AX6" s="63"/>
      <c r="AZ6" s="64"/>
    </row>
    <row r="7" spans="1:52" x14ac:dyDescent="0.2">
      <c r="A7" s="82"/>
      <c r="B7" s="458"/>
      <c r="C7" s="287" t="s">
        <v>11</v>
      </c>
      <c r="D7" s="240"/>
      <c r="E7" s="217"/>
      <c r="F7" s="110"/>
      <c r="G7" s="110"/>
      <c r="H7" s="110"/>
      <c r="I7" s="110"/>
      <c r="J7" s="110"/>
      <c r="K7" s="110"/>
      <c r="L7" s="110"/>
      <c r="M7" s="110"/>
      <c r="N7" s="110"/>
      <c r="O7" s="110"/>
      <c r="P7" s="98">
        <f t="shared" si="0"/>
        <v>0</v>
      </c>
      <c r="Q7" s="186">
        <f>P7+P8</f>
        <v>0</v>
      </c>
      <c r="R7" s="354"/>
      <c r="S7" s="126">
        <f>Q7-R7</f>
        <v>0</v>
      </c>
      <c r="T7" s="158" t="e">
        <f t="shared" si="7"/>
        <v>#DIV/0!</v>
      </c>
      <c r="U7" s="146" t="e">
        <f t="shared" si="8"/>
        <v>#DIV/0!</v>
      </c>
      <c r="V7" s="146" t="e">
        <f t="shared" si="9"/>
        <v>#DIV/0!</v>
      </c>
      <c r="W7" s="146" t="e">
        <f t="shared" si="10"/>
        <v>#DIV/0!</v>
      </c>
      <c r="X7" s="307">
        <v>0.02</v>
      </c>
      <c r="Y7" s="88"/>
      <c r="Z7" s="297" t="e">
        <f t="shared" si="11"/>
        <v>#DIV/0!</v>
      </c>
      <c r="AA7" s="298" t="e">
        <f t="shared" si="12"/>
        <v>#DIV/0!</v>
      </c>
      <c r="AB7" s="299" t="e">
        <f t="shared" si="13"/>
        <v>#DIV/0!</v>
      </c>
      <c r="AC7" s="74" t="e">
        <f>(Y7*Z7+Y8*Z8)*0.012</f>
        <v>#DIV/0!</v>
      </c>
      <c r="AD7" s="258"/>
      <c r="AE7" s="250"/>
      <c r="AF7" s="411" t="e">
        <f>AD7+AD8+AE7-AC7</f>
        <v>#DIV/0!</v>
      </c>
      <c r="AG7" s="4" t="e">
        <f>AF7/(12*(Y7+Y8))*1000</f>
        <v>#DIV/0!</v>
      </c>
      <c r="AH7" s="5" t="e">
        <f>AG7/AG8</f>
        <v>#DIV/0!</v>
      </c>
      <c r="AI7" s="270">
        <f t="shared" si="4"/>
        <v>0</v>
      </c>
      <c r="AJ7" s="9" t="e">
        <f>AD7+AD8+AE7-(AI7*Z7+AI8*Z8)*0.012</f>
        <v>#DIV/0!</v>
      </c>
      <c r="AK7" s="4" t="e">
        <f>AJ7/(12*(AI7+AI8))*1000</f>
        <v>#DIV/0!</v>
      </c>
      <c r="AL7" s="175" t="e">
        <f>AK7/AG8</f>
        <v>#DIV/0!</v>
      </c>
      <c r="AM7" s="179"/>
      <c r="AN7" s="178" t="e">
        <f>(AM7+AM8)/(12*(AI7+AI8))*1000</f>
        <v>#DIV/0!</v>
      </c>
      <c r="AO7" s="4" t="e">
        <f>(H7+I7+H8+I8)/(12*(D7+D8))*1000+AK7+AN7</f>
        <v>#DIV/0!</v>
      </c>
      <c r="AP7" s="6" t="e">
        <f>(AK7+AN7)/((H7+I7+H8+I8)*1000)*(D7+D8)*12</f>
        <v>#DIV/0!</v>
      </c>
      <c r="AQ7" s="173" t="e">
        <f>AO7/((H7+I7+H8+I8)*1000)*(D7+D8)*12</f>
        <v>#DIV/0!</v>
      </c>
      <c r="AR7" s="190">
        <f t="shared" si="14"/>
        <v>0</v>
      </c>
      <c r="AS7" s="66">
        <f t="shared" si="5"/>
        <v>0</v>
      </c>
      <c r="AT7" s="65"/>
      <c r="AU7" s="67" t="e">
        <f t="shared" si="6"/>
        <v>#DIV/0!</v>
      </c>
      <c r="AV7" s="69"/>
      <c r="AW7" s="240"/>
      <c r="AX7" s="14" t="e">
        <f>(AR7+AR8+AE7-AV7-AV8)/((AW7+AW8)*12)</f>
        <v>#DIV/0!</v>
      </c>
      <c r="AZ7" s="36">
        <f>IF(AR7+AR8+AE7-AV7-AV8&lt;0,AR7+AR8+AE7-AV7-AV8,0)</f>
        <v>0</v>
      </c>
    </row>
    <row r="8" spans="1:52" ht="13.5" thickBot="1" x14ac:dyDescent="0.25">
      <c r="A8" s="83"/>
      <c r="B8" s="456"/>
      <c r="C8" s="288" t="s">
        <v>12</v>
      </c>
      <c r="D8" s="118"/>
      <c r="E8" s="216"/>
      <c r="F8" s="109"/>
      <c r="G8" s="109"/>
      <c r="H8" s="109"/>
      <c r="I8" s="109"/>
      <c r="J8" s="109"/>
      <c r="K8" s="109"/>
      <c r="L8" s="109"/>
      <c r="M8" s="109"/>
      <c r="N8" s="109"/>
      <c r="O8" s="109"/>
      <c r="P8" s="97">
        <f t="shared" si="0"/>
        <v>0</v>
      </c>
      <c r="Q8" s="187" t="s">
        <v>21</v>
      </c>
      <c r="R8" s="228" t="s">
        <v>21</v>
      </c>
      <c r="S8" s="142" t="s">
        <v>21</v>
      </c>
      <c r="T8" s="157" t="e">
        <f t="shared" si="7"/>
        <v>#DIV/0!</v>
      </c>
      <c r="U8" s="145" t="e">
        <f t="shared" si="8"/>
        <v>#DIV/0!</v>
      </c>
      <c r="V8" s="145" t="e">
        <f t="shared" si="9"/>
        <v>#DIV/0!</v>
      </c>
      <c r="W8" s="145" t="e">
        <f t="shared" si="10"/>
        <v>#DIV/0!</v>
      </c>
      <c r="X8" s="308">
        <v>0</v>
      </c>
      <c r="Y8" s="89"/>
      <c r="Z8" s="300" t="e">
        <f t="shared" si="11"/>
        <v>#DIV/0!</v>
      </c>
      <c r="AA8" s="301" t="e">
        <f t="shared" si="12"/>
        <v>#DIV/0!</v>
      </c>
      <c r="AB8" s="302" t="e">
        <f t="shared" si="13"/>
        <v>#DIV/0!</v>
      </c>
      <c r="AC8" s="165" t="s">
        <v>21</v>
      </c>
      <c r="AD8" s="259"/>
      <c r="AE8" s="251"/>
      <c r="AF8" s="412" t="s">
        <v>21</v>
      </c>
      <c r="AG8" s="448" t="e">
        <f>(H7+H8+I7+I8)/(12*(D7+D8))*1000</f>
        <v>#DIV/0!</v>
      </c>
      <c r="AH8" s="168" t="s">
        <v>21</v>
      </c>
      <c r="AI8" s="169">
        <f t="shared" si="4"/>
        <v>0</v>
      </c>
      <c r="AJ8" s="166" t="s">
        <v>21</v>
      </c>
      <c r="AK8" s="167" t="s">
        <v>21</v>
      </c>
      <c r="AL8" s="176" t="s">
        <v>21</v>
      </c>
      <c r="AM8" s="211"/>
      <c r="AN8" s="166" t="s">
        <v>21</v>
      </c>
      <c r="AO8" s="166" t="s">
        <v>21</v>
      </c>
      <c r="AP8" s="167" t="s">
        <v>21</v>
      </c>
      <c r="AQ8" s="174" t="s">
        <v>21</v>
      </c>
      <c r="AR8" s="191">
        <f t="shared" si="14"/>
        <v>0</v>
      </c>
      <c r="AS8" s="61">
        <f t="shared" si="5"/>
        <v>0</v>
      </c>
      <c r="AT8" s="60"/>
      <c r="AU8" s="62" t="e">
        <f t="shared" si="6"/>
        <v>#DIV/0!</v>
      </c>
      <c r="AV8" s="70"/>
      <c r="AW8" s="118"/>
      <c r="AX8" s="63"/>
      <c r="AZ8" s="64"/>
    </row>
    <row r="9" spans="1:52" x14ac:dyDescent="0.2">
      <c r="A9" s="82"/>
      <c r="B9" s="458"/>
      <c r="C9" s="287" t="s">
        <v>11</v>
      </c>
      <c r="D9" s="240"/>
      <c r="E9" s="217"/>
      <c r="F9" s="110"/>
      <c r="G9" s="110"/>
      <c r="H9" s="110"/>
      <c r="I9" s="110"/>
      <c r="J9" s="110"/>
      <c r="K9" s="110"/>
      <c r="L9" s="110"/>
      <c r="M9" s="110"/>
      <c r="N9" s="110"/>
      <c r="O9" s="110"/>
      <c r="P9" s="98">
        <f t="shared" si="0"/>
        <v>0</v>
      </c>
      <c r="Q9" s="186">
        <f>P9+P10</f>
        <v>0</v>
      </c>
      <c r="R9" s="354"/>
      <c r="S9" s="126">
        <f>Q9-R9</f>
        <v>0</v>
      </c>
      <c r="T9" s="158" t="e">
        <f t="shared" si="7"/>
        <v>#DIV/0!</v>
      </c>
      <c r="U9" s="146" t="e">
        <f t="shared" si="8"/>
        <v>#DIV/0!</v>
      </c>
      <c r="V9" s="146" t="e">
        <f t="shared" si="9"/>
        <v>#DIV/0!</v>
      </c>
      <c r="W9" s="146" t="e">
        <f t="shared" si="10"/>
        <v>#DIV/0!</v>
      </c>
      <c r="X9" s="307">
        <v>0.02</v>
      </c>
      <c r="Y9" s="88"/>
      <c r="Z9" s="297" t="e">
        <f t="shared" si="11"/>
        <v>#DIV/0!</v>
      </c>
      <c r="AA9" s="298" t="e">
        <f t="shared" si="12"/>
        <v>#DIV/0!</v>
      </c>
      <c r="AB9" s="299" t="e">
        <f t="shared" si="13"/>
        <v>#DIV/0!</v>
      </c>
      <c r="AC9" s="74" t="e">
        <f>(Y9*Z9+Y10*Z10)*0.012</f>
        <v>#DIV/0!</v>
      </c>
      <c r="AD9" s="258"/>
      <c r="AE9" s="250"/>
      <c r="AF9" s="411" t="e">
        <f>AD9+AD10+AE9-AC9</f>
        <v>#DIV/0!</v>
      </c>
      <c r="AG9" s="4" t="e">
        <f>AF9/(12*(Y9+Y10))*1000</f>
        <v>#DIV/0!</v>
      </c>
      <c r="AH9" s="5" t="e">
        <f>AG9/AG10</f>
        <v>#DIV/0!</v>
      </c>
      <c r="AI9" s="270">
        <f t="shared" si="4"/>
        <v>0</v>
      </c>
      <c r="AJ9" s="9" t="e">
        <f>AD9+AD10+AE9-(AI9*Z9+AI10*Z10)*0.012</f>
        <v>#DIV/0!</v>
      </c>
      <c r="AK9" s="4" t="e">
        <f>AJ9/(12*(AI9+AI10))*1000</f>
        <v>#DIV/0!</v>
      </c>
      <c r="AL9" s="175" t="e">
        <f>AK9/AG10</f>
        <v>#DIV/0!</v>
      </c>
      <c r="AM9" s="179"/>
      <c r="AN9" s="178" t="e">
        <f>(AM9+AM10)/(12*(AI9+AI10))*1000</f>
        <v>#DIV/0!</v>
      </c>
      <c r="AO9" s="4" t="e">
        <f>(H9+I9+H10+I10)/(12*(D9+D10))*1000+AK9+AN9</f>
        <v>#DIV/0!</v>
      </c>
      <c r="AP9" s="6" t="e">
        <f>(AK9+AN9)/((H9+I9+H10+I10)*1000)*(D9+D10)*12</f>
        <v>#DIV/0!</v>
      </c>
      <c r="AQ9" s="173" t="e">
        <f>AO9/((H9+I9+H10+I10)*1000)*(D9+D10)*12</f>
        <v>#DIV/0!</v>
      </c>
      <c r="AR9" s="190">
        <f t="shared" si="14"/>
        <v>0</v>
      </c>
      <c r="AS9" s="66">
        <f t="shared" si="5"/>
        <v>0</v>
      </c>
      <c r="AT9" s="65"/>
      <c r="AU9" s="67" t="e">
        <f t="shared" si="6"/>
        <v>#DIV/0!</v>
      </c>
      <c r="AV9" s="69"/>
      <c r="AW9" s="240"/>
      <c r="AX9" s="14" t="e">
        <f>(AR9+AR10+AE9-AV9-AV10)/((AW9+AW10)*12)</f>
        <v>#DIV/0!</v>
      </c>
      <c r="AZ9" s="36">
        <f>IF(AR9+AR10+AE9-AV9-AV10&lt;0,AR9+AR10+AE9-AV9-AV10,0)</f>
        <v>0</v>
      </c>
    </row>
    <row r="10" spans="1:52" ht="13.5" thickBot="1" x14ac:dyDescent="0.25">
      <c r="A10" s="83"/>
      <c r="B10" s="456"/>
      <c r="C10" s="288" t="s">
        <v>12</v>
      </c>
      <c r="D10" s="118"/>
      <c r="E10" s="216"/>
      <c r="F10" s="109"/>
      <c r="G10" s="109"/>
      <c r="H10" s="109"/>
      <c r="I10" s="109"/>
      <c r="J10" s="109"/>
      <c r="K10" s="109"/>
      <c r="L10" s="109"/>
      <c r="M10" s="109"/>
      <c r="N10" s="109"/>
      <c r="O10" s="109"/>
      <c r="P10" s="97">
        <f t="shared" si="0"/>
        <v>0</v>
      </c>
      <c r="Q10" s="187" t="s">
        <v>21</v>
      </c>
      <c r="R10" s="228" t="s">
        <v>21</v>
      </c>
      <c r="S10" s="142" t="s">
        <v>21</v>
      </c>
      <c r="T10" s="157" t="e">
        <f t="shared" si="7"/>
        <v>#DIV/0!</v>
      </c>
      <c r="U10" s="145" t="e">
        <f t="shared" si="8"/>
        <v>#DIV/0!</v>
      </c>
      <c r="V10" s="145" t="e">
        <f t="shared" si="9"/>
        <v>#DIV/0!</v>
      </c>
      <c r="W10" s="145" t="e">
        <f t="shared" si="10"/>
        <v>#DIV/0!</v>
      </c>
      <c r="X10" s="308">
        <v>0</v>
      </c>
      <c r="Y10" s="89"/>
      <c r="Z10" s="300" t="e">
        <f t="shared" si="11"/>
        <v>#DIV/0!</v>
      </c>
      <c r="AA10" s="301" t="e">
        <f t="shared" si="12"/>
        <v>#DIV/0!</v>
      </c>
      <c r="AB10" s="302" t="e">
        <f t="shared" si="13"/>
        <v>#DIV/0!</v>
      </c>
      <c r="AC10" s="165" t="s">
        <v>21</v>
      </c>
      <c r="AD10" s="259"/>
      <c r="AE10" s="251"/>
      <c r="AF10" s="412" t="s">
        <v>21</v>
      </c>
      <c r="AG10" s="448" t="e">
        <f>(H9+H10+I9+I10)/(12*(D9+D10))*1000</f>
        <v>#DIV/0!</v>
      </c>
      <c r="AH10" s="168" t="s">
        <v>21</v>
      </c>
      <c r="AI10" s="169">
        <f t="shared" si="4"/>
        <v>0</v>
      </c>
      <c r="AJ10" s="166" t="s">
        <v>21</v>
      </c>
      <c r="AK10" s="167" t="s">
        <v>21</v>
      </c>
      <c r="AL10" s="176" t="s">
        <v>21</v>
      </c>
      <c r="AM10" s="211"/>
      <c r="AN10" s="166" t="s">
        <v>21</v>
      </c>
      <c r="AO10" s="166" t="s">
        <v>21</v>
      </c>
      <c r="AP10" s="167" t="s">
        <v>21</v>
      </c>
      <c r="AQ10" s="174" t="s">
        <v>21</v>
      </c>
      <c r="AR10" s="191">
        <f t="shared" si="14"/>
        <v>0</v>
      </c>
      <c r="AS10" s="61">
        <f t="shared" si="5"/>
        <v>0</v>
      </c>
      <c r="AT10" s="60"/>
      <c r="AU10" s="62" t="e">
        <f t="shared" si="6"/>
        <v>#DIV/0!</v>
      </c>
      <c r="AV10" s="70"/>
      <c r="AW10" s="118"/>
      <c r="AX10" s="63"/>
      <c r="AZ10" s="64"/>
    </row>
    <row r="11" spans="1:52" ht="17.25" customHeight="1" x14ac:dyDescent="0.2">
      <c r="A11" s="82"/>
      <c r="B11" s="458"/>
      <c r="C11" s="287" t="s">
        <v>11</v>
      </c>
      <c r="D11" s="240"/>
      <c r="E11" s="217"/>
      <c r="F11" s="110"/>
      <c r="G11" s="110"/>
      <c r="H11" s="110"/>
      <c r="I11" s="110"/>
      <c r="J11" s="110"/>
      <c r="K11" s="110"/>
      <c r="L11" s="110"/>
      <c r="M11" s="110"/>
      <c r="N11" s="110"/>
      <c r="O11" s="110"/>
      <c r="P11" s="98">
        <f t="shared" si="0"/>
        <v>0</v>
      </c>
      <c r="Q11" s="186">
        <f>P11+P12</f>
        <v>0</v>
      </c>
      <c r="R11" s="354"/>
      <c r="S11" s="126">
        <f>Q11-R11</f>
        <v>0</v>
      </c>
      <c r="T11" s="158" t="e">
        <f t="shared" si="7"/>
        <v>#DIV/0!</v>
      </c>
      <c r="U11" s="146" t="e">
        <f t="shared" si="8"/>
        <v>#DIV/0!</v>
      </c>
      <c r="V11" s="146" t="e">
        <f t="shared" si="9"/>
        <v>#DIV/0!</v>
      </c>
      <c r="W11" s="146" t="e">
        <f t="shared" si="10"/>
        <v>#DIV/0!</v>
      </c>
      <c r="X11" s="307">
        <v>0.02</v>
      </c>
      <c r="Y11" s="88"/>
      <c r="Z11" s="297" t="e">
        <f t="shared" si="11"/>
        <v>#DIV/0!</v>
      </c>
      <c r="AA11" s="298" t="e">
        <f t="shared" si="12"/>
        <v>#DIV/0!</v>
      </c>
      <c r="AB11" s="299" t="e">
        <f t="shared" si="13"/>
        <v>#DIV/0!</v>
      </c>
      <c r="AC11" s="74" t="e">
        <f>(Y11*Z11+Y12*Z12)*0.012</f>
        <v>#DIV/0!</v>
      </c>
      <c r="AD11" s="258"/>
      <c r="AE11" s="250"/>
      <c r="AF11" s="411" t="e">
        <f>AD11+AD12+AE11-AC11</f>
        <v>#DIV/0!</v>
      </c>
      <c r="AG11" s="4" t="e">
        <f>AF11/(12*(Y11+Y12))*1000</f>
        <v>#DIV/0!</v>
      </c>
      <c r="AH11" s="5" t="e">
        <f>AG11/AG12</f>
        <v>#DIV/0!</v>
      </c>
      <c r="AI11" s="270">
        <f t="shared" si="4"/>
        <v>0</v>
      </c>
      <c r="AJ11" s="9" t="e">
        <f>AD11+AD12+AE11-(AI11*Z11+AI12*Z12)*0.012</f>
        <v>#DIV/0!</v>
      </c>
      <c r="AK11" s="4" t="e">
        <f>AJ11/(12*(AI11+AI12))*1000</f>
        <v>#DIV/0!</v>
      </c>
      <c r="AL11" s="175" t="e">
        <f>AK11/AG12</f>
        <v>#DIV/0!</v>
      </c>
      <c r="AM11" s="179"/>
      <c r="AN11" s="178" t="e">
        <f>(AM11+AM12)/(12*(AI11+AI12))*1000</f>
        <v>#DIV/0!</v>
      </c>
      <c r="AO11" s="4" t="e">
        <f>(H11+I11+H12+I12)/(12*(D11+D12))*1000+AK11+AN11</f>
        <v>#DIV/0!</v>
      </c>
      <c r="AP11" s="6" t="e">
        <f>(AK11+AN11)/((H11+I11+H12+I12)*1000)*(D11+D12)*12</f>
        <v>#DIV/0!</v>
      </c>
      <c r="AQ11" s="173" t="e">
        <f>AO11/((H11+I11+H12+I12)*1000)*(D11+D12)*12</f>
        <v>#DIV/0!</v>
      </c>
      <c r="AR11" s="190">
        <f t="shared" si="14"/>
        <v>0</v>
      </c>
      <c r="AS11" s="66">
        <f t="shared" si="5"/>
        <v>0</v>
      </c>
      <c r="AT11" s="119"/>
      <c r="AU11" s="67" t="e">
        <f t="shared" si="6"/>
        <v>#DIV/0!</v>
      </c>
      <c r="AV11" s="238"/>
      <c r="AW11" s="239"/>
      <c r="AX11" s="14" t="e">
        <f>(AR11+AR12+AE11-AV11-AV12)/((AW11+AW12)*12)</f>
        <v>#DIV/0!</v>
      </c>
      <c r="AZ11" s="36">
        <f>IF(AR11+AR12+AE11-AV11-AV12&lt;0,AR11+AR12+AE11-AV11-AV12,0)</f>
        <v>0</v>
      </c>
    </row>
    <row r="12" spans="1:52" ht="17.25" customHeight="1" thickBot="1" x14ac:dyDescent="0.25">
      <c r="A12" s="83"/>
      <c r="B12" s="456"/>
      <c r="C12" s="288" t="s">
        <v>12</v>
      </c>
      <c r="D12" s="118"/>
      <c r="E12" s="216"/>
      <c r="F12" s="109"/>
      <c r="G12" s="109"/>
      <c r="H12" s="109"/>
      <c r="I12" s="109"/>
      <c r="J12" s="109"/>
      <c r="K12" s="109"/>
      <c r="L12" s="109"/>
      <c r="M12" s="109"/>
      <c r="N12" s="109"/>
      <c r="O12" s="109"/>
      <c r="P12" s="97">
        <f t="shared" si="0"/>
        <v>0</v>
      </c>
      <c r="Q12" s="187" t="s">
        <v>21</v>
      </c>
      <c r="R12" s="228" t="s">
        <v>21</v>
      </c>
      <c r="S12" s="142" t="s">
        <v>21</v>
      </c>
      <c r="T12" s="157" t="e">
        <f t="shared" si="7"/>
        <v>#DIV/0!</v>
      </c>
      <c r="U12" s="145" t="e">
        <f t="shared" si="8"/>
        <v>#DIV/0!</v>
      </c>
      <c r="V12" s="145" t="e">
        <f t="shared" si="9"/>
        <v>#DIV/0!</v>
      </c>
      <c r="W12" s="150" t="e">
        <f t="shared" si="10"/>
        <v>#DIV/0!</v>
      </c>
      <c r="X12" s="308">
        <v>0</v>
      </c>
      <c r="Y12" s="89"/>
      <c r="Z12" s="300" t="e">
        <f t="shared" si="11"/>
        <v>#DIV/0!</v>
      </c>
      <c r="AA12" s="301" t="e">
        <f t="shared" si="12"/>
        <v>#DIV/0!</v>
      </c>
      <c r="AB12" s="302" t="e">
        <f t="shared" si="13"/>
        <v>#DIV/0!</v>
      </c>
      <c r="AC12" s="165" t="s">
        <v>21</v>
      </c>
      <c r="AD12" s="259"/>
      <c r="AE12" s="251"/>
      <c r="AF12" s="412" t="s">
        <v>21</v>
      </c>
      <c r="AG12" s="448" t="e">
        <f>(H11+H12+I11+I12)/(12*(D11+D12))*1000</f>
        <v>#DIV/0!</v>
      </c>
      <c r="AH12" s="168" t="s">
        <v>21</v>
      </c>
      <c r="AI12" s="169">
        <f t="shared" si="4"/>
        <v>0</v>
      </c>
      <c r="AJ12" s="166" t="s">
        <v>21</v>
      </c>
      <c r="AK12" s="167" t="s">
        <v>21</v>
      </c>
      <c r="AL12" s="176" t="s">
        <v>21</v>
      </c>
      <c r="AM12" s="211"/>
      <c r="AN12" s="166" t="s">
        <v>21</v>
      </c>
      <c r="AO12" s="166" t="s">
        <v>21</v>
      </c>
      <c r="AP12" s="167" t="s">
        <v>21</v>
      </c>
      <c r="AQ12" s="174" t="s">
        <v>21</v>
      </c>
      <c r="AR12" s="191">
        <f t="shared" si="14"/>
        <v>0</v>
      </c>
      <c r="AS12" s="61">
        <f t="shared" si="5"/>
        <v>0</v>
      </c>
      <c r="AT12" s="65"/>
      <c r="AU12" s="62" t="e">
        <f t="shared" si="6"/>
        <v>#DIV/0!</v>
      </c>
      <c r="AV12" s="70"/>
      <c r="AW12" s="118"/>
      <c r="AX12" s="63"/>
      <c r="AZ12" s="64"/>
    </row>
    <row r="13" spans="1:52" x14ac:dyDescent="0.2">
      <c r="A13" s="82"/>
      <c r="B13" s="458"/>
      <c r="C13" s="287" t="s">
        <v>11</v>
      </c>
      <c r="D13" s="240"/>
      <c r="E13" s="217"/>
      <c r="F13" s="110"/>
      <c r="G13" s="110"/>
      <c r="H13" s="110"/>
      <c r="I13" s="110"/>
      <c r="J13" s="110"/>
      <c r="K13" s="110"/>
      <c r="L13" s="110"/>
      <c r="M13" s="110"/>
      <c r="N13" s="110"/>
      <c r="O13" s="110"/>
      <c r="P13" s="98">
        <f t="shared" si="0"/>
        <v>0</v>
      </c>
      <c r="Q13" s="186">
        <f>P13+P14</f>
        <v>0</v>
      </c>
      <c r="R13" s="354"/>
      <c r="S13" s="126">
        <f>Q13-R13</f>
        <v>0</v>
      </c>
      <c r="T13" s="158" t="e">
        <f t="shared" si="7"/>
        <v>#DIV/0!</v>
      </c>
      <c r="U13" s="146" t="e">
        <f t="shared" si="8"/>
        <v>#DIV/0!</v>
      </c>
      <c r="V13" s="146" t="e">
        <f t="shared" si="9"/>
        <v>#DIV/0!</v>
      </c>
      <c r="W13" s="151" t="e">
        <f t="shared" si="10"/>
        <v>#DIV/0!</v>
      </c>
      <c r="X13" s="307">
        <v>0.02</v>
      </c>
      <c r="Y13" s="88"/>
      <c r="Z13" s="297" t="e">
        <f t="shared" si="11"/>
        <v>#DIV/0!</v>
      </c>
      <c r="AA13" s="298" t="e">
        <f t="shared" si="12"/>
        <v>#DIV/0!</v>
      </c>
      <c r="AB13" s="299" t="e">
        <f t="shared" si="13"/>
        <v>#DIV/0!</v>
      </c>
      <c r="AC13" s="74" t="e">
        <f>(Y13*Z13+Y14*Z14)*0.012</f>
        <v>#DIV/0!</v>
      </c>
      <c r="AD13" s="258"/>
      <c r="AE13" s="250"/>
      <c r="AF13" s="411" t="e">
        <f>AD13+AD14+AE13-AC13</f>
        <v>#DIV/0!</v>
      </c>
      <c r="AG13" s="4" t="e">
        <f>AF13/(12*(Y13+Y14))*1000</f>
        <v>#DIV/0!</v>
      </c>
      <c r="AH13" s="5" t="e">
        <f>AG13/AG14</f>
        <v>#DIV/0!</v>
      </c>
      <c r="AI13" s="270">
        <f t="shared" si="4"/>
        <v>0</v>
      </c>
      <c r="AJ13" s="9" t="e">
        <f>AD13+AD14+AE13-(AI13*Z13+AI14*Z14)*0.012</f>
        <v>#DIV/0!</v>
      </c>
      <c r="AK13" s="4" t="e">
        <f>AJ13/(12*(AI13+AI14))*1000</f>
        <v>#DIV/0!</v>
      </c>
      <c r="AL13" s="175" t="e">
        <f>AK13/AG14</f>
        <v>#DIV/0!</v>
      </c>
      <c r="AM13" s="179"/>
      <c r="AN13" s="178" t="e">
        <f>(AM13+AM14)/(12*(AI13+AI14))*1000</f>
        <v>#DIV/0!</v>
      </c>
      <c r="AO13" s="4" t="e">
        <f>(H13+I13+H14+I14)/(12*(D13+D14))*1000+AK13+AN13</f>
        <v>#DIV/0!</v>
      </c>
      <c r="AP13" s="6" t="e">
        <f>(AK13+AN13)/((H13+I13+H14+I14)*1000)*(D13+D14)*12</f>
        <v>#DIV/0!</v>
      </c>
      <c r="AQ13" s="173" t="e">
        <f>AO13/((H13+I13+H14+I14)*1000)*(D13+D14)*12</f>
        <v>#DIV/0!</v>
      </c>
      <c r="AR13" s="190">
        <f t="shared" si="14"/>
        <v>0</v>
      </c>
      <c r="AS13" s="66">
        <f t="shared" si="5"/>
        <v>0</v>
      </c>
      <c r="AT13" s="65"/>
      <c r="AU13" s="67" t="e">
        <f t="shared" si="6"/>
        <v>#DIV/0!</v>
      </c>
      <c r="AV13" s="240"/>
      <c r="AW13" s="240"/>
      <c r="AX13" s="14" t="e">
        <f>(AR13+AR14+AE13-AV13-AV14)/((AW13+AW14)*12)</f>
        <v>#DIV/0!</v>
      </c>
      <c r="AZ13" s="36">
        <f>IF(AR13+AR14+AE13-AV13-AV14&lt;0,AR13+AR14+AE13-AV13-AV14,0)</f>
        <v>0</v>
      </c>
    </row>
    <row r="14" spans="1:52" ht="13.5" thickBot="1" x14ac:dyDescent="0.25">
      <c r="A14" s="83"/>
      <c r="B14" s="456"/>
      <c r="C14" s="288" t="s">
        <v>12</v>
      </c>
      <c r="D14" s="118"/>
      <c r="E14" s="216"/>
      <c r="F14" s="109"/>
      <c r="G14" s="109"/>
      <c r="H14" s="109"/>
      <c r="I14" s="109"/>
      <c r="J14" s="109"/>
      <c r="K14" s="109"/>
      <c r="L14" s="109"/>
      <c r="M14" s="109"/>
      <c r="N14" s="109"/>
      <c r="O14" s="109"/>
      <c r="P14" s="97">
        <f t="shared" si="0"/>
        <v>0</v>
      </c>
      <c r="Q14" s="187" t="s">
        <v>21</v>
      </c>
      <c r="R14" s="228" t="s">
        <v>21</v>
      </c>
      <c r="S14" s="142" t="s">
        <v>21</v>
      </c>
      <c r="T14" s="157" t="e">
        <f t="shared" si="7"/>
        <v>#DIV/0!</v>
      </c>
      <c r="U14" s="145" t="e">
        <f t="shared" si="8"/>
        <v>#DIV/0!</v>
      </c>
      <c r="V14" s="145" t="e">
        <f t="shared" si="9"/>
        <v>#DIV/0!</v>
      </c>
      <c r="W14" s="150" t="e">
        <f t="shared" si="10"/>
        <v>#DIV/0!</v>
      </c>
      <c r="X14" s="308">
        <v>0</v>
      </c>
      <c r="Y14" s="89"/>
      <c r="Z14" s="300" t="e">
        <f t="shared" si="11"/>
        <v>#DIV/0!</v>
      </c>
      <c r="AA14" s="301" t="e">
        <f t="shared" si="12"/>
        <v>#DIV/0!</v>
      </c>
      <c r="AB14" s="302" t="e">
        <f t="shared" si="13"/>
        <v>#DIV/0!</v>
      </c>
      <c r="AC14" s="165" t="s">
        <v>21</v>
      </c>
      <c r="AD14" s="259"/>
      <c r="AE14" s="251"/>
      <c r="AF14" s="412" t="s">
        <v>21</v>
      </c>
      <c r="AG14" s="448" t="e">
        <f>(H13+H14+I13+I14)/(12*(D13+D14))*1000</f>
        <v>#DIV/0!</v>
      </c>
      <c r="AH14" s="168" t="s">
        <v>21</v>
      </c>
      <c r="AI14" s="169">
        <f t="shared" si="4"/>
        <v>0</v>
      </c>
      <c r="AJ14" s="166" t="s">
        <v>21</v>
      </c>
      <c r="AK14" s="167" t="s">
        <v>21</v>
      </c>
      <c r="AL14" s="176" t="s">
        <v>21</v>
      </c>
      <c r="AM14" s="211"/>
      <c r="AN14" s="166" t="s">
        <v>21</v>
      </c>
      <c r="AO14" s="166" t="s">
        <v>21</v>
      </c>
      <c r="AP14" s="167" t="s">
        <v>21</v>
      </c>
      <c r="AQ14" s="174" t="s">
        <v>21</v>
      </c>
      <c r="AR14" s="191">
        <f t="shared" si="14"/>
        <v>0</v>
      </c>
      <c r="AS14" s="61">
        <f t="shared" si="5"/>
        <v>0</v>
      </c>
      <c r="AT14" s="60"/>
      <c r="AU14" s="62" t="e">
        <f t="shared" si="6"/>
        <v>#DIV/0!</v>
      </c>
      <c r="AV14" s="118"/>
      <c r="AW14" s="118"/>
      <c r="AX14" s="63"/>
      <c r="AZ14" s="64"/>
    </row>
    <row r="15" spans="1:52" ht="12.75" customHeight="1" x14ac:dyDescent="0.2">
      <c r="A15" s="82"/>
      <c r="B15" s="458"/>
      <c r="C15" s="287" t="s">
        <v>11</v>
      </c>
      <c r="D15" s="117"/>
      <c r="E15" s="218"/>
      <c r="F15" s="111"/>
      <c r="G15" s="117"/>
      <c r="H15" s="117"/>
      <c r="I15" s="117"/>
      <c r="J15" s="117"/>
      <c r="K15" s="117"/>
      <c r="L15" s="117"/>
      <c r="M15" s="117"/>
      <c r="N15" s="117"/>
      <c r="O15" s="117"/>
      <c r="P15" s="98">
        <f t="shared" si="0"/>
        <v>0</v>
      </c>
      <c r="Q15" s="186">
        <f>P15+P16</f>
        <v>0</v>
      </c>
      <c r="R15" s="354"/>
      <c r="S15" s="126">
        <f>Q15-R15</f>
        <v>0</v>
      </c>
      <c r="T15" s="158" t="e">
        <f t="shared" si="7"/>
        <v>#DIV/0!</v>
      </c>
      <c r="U15" s="146" t="e">
        <f t="shared" si="8"/>
        <v>#DIV/0!</v>
      </c>
      <c r="V15" s="146" t="e">
        <f t="shared" si="9"/>
        <v>#DIV/0!</v>
      </c>
      <c r="W15" s="151" t="e">
        <f t="shared" si="10"/>
        <v>#DIV/0!</v>
      </c>
      <c r="X15" s="307">
        <v>0.02</v>
      </c>
      <c r="Y15" s="88"/>
      <c r="Z15" s="297" t="e">
        <f t="shared" si="11"/>
        <v>#DIV/0!</v>
      </c>
      <c r="AA15" s="298" t="e">
        <f t="shared" si="12"/>
        <v>#DIV/0!</v>
      </c>
      <c r="AB15" s="299" t="e">
        <f t="shared" si="13"/>
        <v>#DIV/0!</v>
      </c>
      <c r="AC15" s="74" t="e">
        <f>(Y15*Z15+Y16*Z16)*0.012</f>
        <v>#DIV/0!</v>
      </c>
      <c r="AD15" s="258"/>
      <c r="AE15" s="250"/>
      <c r="AF15" s="411" t="e">
        <f>AD15+AD16+AE15-AC15</f>
        <v>#DIV/0!</v>
      </c>
      <c r="AG15" s="4" t="e">
        <f>AF15/(12*(Y15+Y16))*1000</f>
        <v>#DIV/0!</v>
      </c>
      <c r="AH15" s="5" t="e">
        <f>AG15/AG16</f>
        <v>#DIV/0!</v>
      </c>
      <c r="AI15" s="270">
        <f t="shared" si="4"/>
        <v>0</v>
      </c>
      <c r="AJ15" s="9" t="e">
        <f>AD15+AD16+AE15-(AI15*Z15+AI16*Z16)*0.012</f>
        <v>#DIV/0!</v>
      </c>
      <c r="AK15" s="4" t="e">
        <f>AJ15/(12*(AI15+AI16))*1000</f>
        <v>#DIV/0!</v>
      </c>
      <c r="AL15" s="175" t="e">
        <f>AK15/AG16</f>
        <v>#DIV/0!</v>
      </c>
      <c r="AM15" s="179"/>
      <c r="AN15" s="178" t="e">
        <f>(AM15+AM16)/(12*(AI15+AI16))*1000</f>
        <v>#DIV/0!</v>
      </c>
      <c r="AO15" s="4" t="e">
        <f>(H15+I15+H16+I16)/(12*(D15+D16))*1000+AK15+AN15</f>
        <v>#DIV/0!</v>
      </c>
      <c r="AP15" s="6" t="e">
        <f>(AK15+AN15)/((H15+I15+H16+I16)*1000)*(D15+D16)*12</f>
        <v>#DIV/0!</v>
      </c>
      <c r="AQ15" s="173" t="e">
        <f>AO15/((H15+I15+H16+I16)*1000)*(D15+D16)*12</f>
        <v>#DIV/0!</v>
      </c>
      <c r="AR15" s="190">
        <f t="shared" si="14"/>
        <v>0</v>
      </c>
      <c r="AS15" s="66">
        <f t="shared" si="5"/>
        <v>0</v>
      </c>
      <c r="AT15" s="65"/>
      <c r="AU15" s="67" t="e">
        <f t="shared" si="6"/>
        <v>#DIV/0!</v>
      </c>
      <c r="AV15" s="69"/>
      <c r="AW15" s="240"/>
      <c r="AX15" s="14" t="e">
        <f>(AR15+AR16+AE15-AV15-AV16)/((AW15+AW16)*12)</f>
        <v>#DIV/0!</v>
      </c>
      <c r="AZ15" s="36">
        <f>IF(AR15+AR16+AE15-AV15-AV16&lt;0,AR15+AR16+AE15-AV15-AV16,0)</f>
        <v>0</v>
      </c>
    </row>
    <row r="16" spans="1:52" ht="15.75" customHeight="1" thickBot="1" x14ac:dyDescent="0.25">
      <c r="A16" s="83"/>
      <c r="B16" s="456"/>
      <c r="C16" s="288" t="s">
        <v>12</v>
      </c>
      <c r="D16" s="118"/>
      <c r="E16" s="216"/>
      <c r="F16" s="109"/>
      <c r="G16" s="118"/>
      <c r="H16" s="118"/>
      <c r="I16" s="118"/>
      <c r="J16" s="118"/>
      <c r="K16" s="118"/>
      <c r="L16" s="118"/>
      <c r="M16" s="118"/>
      <c r="N16" s="118"/>
      <c r="O16" s="118"/>
      <c r="P16" s="97">
        <f t="shared" si="0"/>
        <v>0</v>
      </c>
      <c r="Q16" s="187" t="s">
        <v>21</v>
      </c>
      <c r="R16" s="228" t="s">
        <v>21</v>
      </c>
      <c r="S16" s="142" t="s">
        <v>21</v>
      </c>
      <c r="T16" s="157" t="e">
        <f t="shared" si="7"/>
        <v>#DIV/0!</v>
      </c>
      <c r="U16" s="145" t="e">
        <f t="shared" si="8"/>
        <v>#DIV/0!</v>
      </c>
      <c r="V16" s="145" t="e">
        <f t="shared" si="9"/>
        <v>#DIV/0!</v>
      </c>
      <c r="W16" s="150" t="e">
        <f t="shared" si="10"/>
        <v>#DIV/0!</v>
      </c>
      <c r="X16" s="308">
        <v>0</v>
      </c>
      <c r="Y16" s="89"/>
      <c r="Z16" s="300" t="e">
        <f t="shared" si="11"/>
        <v>#DIV/0!</v>
      </c>
      <c r="AA16" s="301" t="e">
        <f>T16-W16+X16*(F16+0.8*(G16+L16+M16))</f>
        <v>#DIV/0!</v>
      </c>
      <c r="AB16" s="302" t="e">
        <f t="shared" si="13"/>
        <v>#DIV/0!</v>
      </c>
      <c r="AC16" s="165" t="s">
        <v>21</v>
      </c>
      <c r="AD16" s="259"/>
      <c r="AE16" s="251"/>
      <c r="AF16" s="412" t="s">
        <v>21</v>
      </c>
      <c r="AG16" s="448" t="e">
        <f>(H15+H16+I15+I16)/(12*(D15+D16))*1000</f>
        <v>#DIV/0!</v>
      </c>
      <c r="AH16" s="168" t="s">
        <v>21</v>
      </c>
      <c r="AI16" s="169">
        <f t="shared" si="4"/>
        <v>0</v>
      </c>
      <c r="AJ16" s="166" t="s">
        <v>21</v>
      </c>
      <c r="AK16" s="167" t="s">
        <v>21</v>
      </c>
      <c r="AL16" s="176" t="s">
        <v>21</v>
      </c>
      <c r="AM16" s="211"/>
      <c r="AN16" s="166" t="s">
        <v>21</v>
      </c>
      <c r="AO16" s="166" t="s">
        <v>21</v>
      </c>
      <c r="AP16" s="167" t="s">
        <v>21</v>
      </c>
      <c r="AQ16" s="174" t="s">
        <v>21</v>
      </c>
      <c r="AR16" s="191">
        <f t="shared" si="14"/>
        <v>0</v>
      </c>
      <c r="AS16" s="61">
        <f t="shared" si="5"/>
        <v>0</v>
      </c>
      <c r="AT16" s="60"/>
      <c r="AU16" s="62" t="e">
        <f t="shared" si="6"/>
        <v>#DIV/0!</v>
      </c>
      <c r="AV16" s="70"/>
      <c r="AW16" s="118"/>
      <c r="AX16" s="63"/>
      <c r="AZ16" s="64"/>
    </row>
    <row r="17" spans="1:52" ht="16.5" customHeight="1" x14ac:dyDescent="0.2">
      <c r="A17" s="82"/>
      <c r="B17" s="458"/>
      <c r="C17" s="287" t="s">
        <v>11</v>
      </c>
      <c r="D17" s="240"/>
      <c r="E17" s="217"/>
      <c r="F17" s="110"/>
      <c r="G17" s="110"/>
      <c r="H17" s="110"/>
      <c r="I17" s="110"/>
      <c r="J17" s="110"/>
      <c r="K17" s="110"/>
      <c r="L17" s="110"/>
      <c r="M17" s="110"/>
      <c r="N17" s="110"/>
      <c r="O17" s="110"/>
      <c r="P17" s="98">
        <f t="shared" si="0"/>
        <v>0</v>
      </c>
      <c r="Q17" s="186">
        <f>P17+P18</f>
        <v>0</v>
      </c>
      <c r="R17" s="354"/>
      <c r="S17" s="126">
        <f>Q17-R17</f>
        <v>0</v>
      </c>
      <c r="T17" s="158" t="e">
        <f t="shared" si="7"/>
        <v>#DIV/0!</v>
      </c>
      <c r="U17" s="146" t="e">
        <f t="shared" si="8"/>
        <v>#DIV/0!</v>
      </c>
      <c r="V17" s="146" t="e">
        <f t="shared" si="9"/>
        <v>#DIV/0!</v>
      </c>
      <c r="W17" s="151" t="e">
        <f t="shared" si="10"/>
        <v>#DIV/0!</v>
      </c>
      <c r="X17" s="307">
        <v>0.02</v>
      </c>
      <c r="Y17" s="88"/>
      <c r="Z17" s="297" t="e">
        <f t="shared" si="11"/>
        <v>#DIV/0!</v>
      </c>
      <c r="AA17" s="298" t="e">
        <f t="shared" si="12"/>
        <v>#DIV/0!</v>
      </c>
      <c r="AB17" s="299" t="e">
        <f t="shared" si="13"/>
        <v>#DIV/0!</v>
      </c>
      <c r="AC17" s="74" t="e">
        <f>(Y17*Z17+Y18*Z18)*0.012</f>
        <v>#DIV/0!</v>
      </c>
      <c r="AD17" s="258"/>
      <c r="AE17" s="250"/>
      <c r="AF17" s="411" t="e">
        <f>AD17+AD18+AE17-AC17</f>
        <v>#DIV/0!</v>
      </c>
      <c r="AG17" s="4" t="e">
        <f>AF17/(12*(Y17+Y18))*1000</f>
        <v>#DIV/0!</v>
      </c>
      <c r="AH17" s="5" t="e">
        <f>AG17/AG18</f>
        <v>#DIV/0!</v>
      </c>
      <c r="AI17" s="270">
        <f t="shared" si="4"/>
        <v>0</v>
      </c>
      <c r="AJ17" s="9" t="e">
        <f>AD17+AD18+AE17-(AI17*Z17+AI18*Z18)*0.012</f>
        <v>#DIV/0!</v>
      </c>
      <c r="AK17" s="4" t="e">
        <f>AJ17/(12*(AI17+AI18))*1000</f>
        <v>#DIV/0!</v>
      </c>
      <c r="AL17" s="175" t="e">
        <f>AK17/AG18</f>
        <v>#DIV/0!</v>
      </c>
      <c r="AM17" s="179"/>
      <c r="AN17" s="178" t="e">
        <f>(AM17+AM18)/(12*(AI17+AI18))*1000</f>
        <v>#DIV/0!</v>
      </c>
      <c r="AO17" s="4" t="e">
        <f>(H17+I17+H18+I18)/(12*(D17+D18))*1000+AK17+AN17</f>
        <v>#DIV/0!</v>
      </c>
      <c r="AP17" s="6" t="e">
        <f>(AK17+AN17)/((H17+I17+H18+I18)*1000)*(D17+D18)*12</f>
        <v>#DIV/0!</v>
      </c>
      <c r="AQ17" s="173" t="e">
        <f>AO17/((H17+I17+H18+I18)*1000)*(D17+D18)*12</f>
        <v>#DIV/0!</v>
      </c>
      <c r="AR17" s="190">
        <f t="shared" si="14"/>
        <v>0</v>
      </c>
      <c r="AS17" s="66">
        <f t="shared" si="5"/>
        <v>0</v>
      </c>
      <c r="AT17" s="65"/>
      <c r="AU17" s="67" t="e">
        <f t="shared" si="6"/>
        <v>#DIV/0!</v>
      </c>
      <c r="AV17" s="69"/>
      <c r="AW17" s="240"/>
      <c r="AX17" s="14" t="e">
        <f>(AR17+AR18+AE17-AV17-AV18)/((AW17+AW18)*12)</f>
        <v>#DIV/0!</v>
      </c>
      <c r="AZ17" s="36">
        <f>IF(AR17+AR18+AE17-AV17-AV18&lt;0,AR17+AR18+AE17-AV17-AV18,0)</f>
        <v>0</v>
      </c>
    </row>
    <row r="18" spans="1:52" ht="16.5" customHeight="1" thickBot="1" x14ac:dyDescent="0.25">
      <c r="A18" s="83"/>
      <c r="B18" s="456"/>
      <c r="C18" s="288" t="s">
        <v>12</v>
      </c>
      <c r="D18" s="118"/>
      <c r="E18" s="216"/>
      <c r="F18" s="109"/>
      <c r="G18" s="109"/>
      <c r="H18" s="109"/>
      <c r="I18" s="109"/>
      <c r="J18" s="109"/>
      <c r="K18" s="109"/>
      <c r="L18" s="109"/>
      <c r="M18" s="109"/>
      <c r="N18" s="109"/>
      <c r="O18" s="109"/>
      <c r="P18" s="97">
        <f t="shared" si="0"/>
        <v>0</v>
      </c>
      <c r="Q18" s="187" t="s">
        <v>21</v>
      </c>
      <c r="R18" s="228" t="s">
        <v>21</v>
      </c>
      <c r="S18" s="142" t="s">
        <v>21</v>
      </c>
      <c r="T18" s="157" t="e">
        <f t="shared" si="7"/>
        <v>#DIV/0!</v>
      </c>
      <c r="U18" s="145" t="e">
        <f t="shared" si="8"/>
        <v>#DIV/0!</v>
      </c>
      <c r="V18" s="145" t="e">
        <f t="shared" si="9"/>
        <v>#DIV/0!</v>
      </c>
      <c r="W18" s="150" t="e">
        <f t="shared" si="10"/>
        <v>#DIV/0!</v>
      </c>
      <c r="X18" s="308">
        <v>0</v>
      </c>
      <c r="Y18" s="89"/>
      <c r="Z18" s="300" t="e">
        <f t="shared" si="11"/>
        <v>#DIV/0!</v>
      </c>
      <c r="AA18" s="301" t="e">
        <f t="shared" si="12"/>
        <v>#DIV/0!</v>
      </c>
      <c r="AB18" s="302" t="e">
        <f t="shared" si="13"/>
        <v>#DIV/0!</v>
      </c>
      <c r="AC18" s="165" t="s">
        <v>21</v>
      </c>
      <c r="AD18" s="259"/>
      <c r="AE18" s="251"/>
      <c r="AF18" s="412" t="s">
        <v>21</v>
      </c>
      <c r="AG18" s="448" t="e">
        <f>(H17+H18+I17+I18)/(12*(D17+D18))*1000</f>
        <v>#DIV/0!</v>
      </c>
      <c r="AH18" s="168" t="s">
        <v>21</v>
      </c>
      <c r="AI18" s="169">
        <f t="shared" si="4"/>
        <v>0</v>
      </c>
      <c r="AJ18" s="166" t="s">
        <v>21</v>
      </c>
      <c r="AK18" s="167" t="s">
        <v>21</v>
      </c>
      <c r="AL18" s="176" t="s">
        <v>21</v>
      </c>
      <c r="AM18" s="211"/>
      <c r="AN18" s="166" t="s">
        <v>21</v>
      </c>
      <c r="AO18" s="166" t="s">
        <v>21</v>
      </c>
      <c r="AP18" s="167" t="s">
        <v>21</v>
      </c>
      <c r="AQ18" s="174" t="s">
        <v>21</v>
      </c>
      <c r="AR18" s="191">
        <f t="shared" si="14"/>
        <v>0</v>
      </c>
      <c r="AS18" s="61">
        <f t="shared" si="5"/>
        <v>0</v>
      </c>
      <c r="AT18" s="60"/>
      <c r="AU18" s="62" t="e">
        <f t="shared" si="6"/>
        <v>#DIV/0!</v>
      </c>
      <c r="AV18" s="262"/>
      <c r="AW18" s="118"/>
      <c r="AX18" s="63"/>
      <c r="AZ18" s="64"/>
    </row>
    <row r="19" spans="1:52" x14ac:dyDescent="0.2">
      <c r="A19" s="82"/>
      <c r="B19" s="458"/>
      <c r="C19" s="287" t="s">
        <v>11</v>
      </c>
      <c r="D19" s="240"/>
      <c r="E19" s="217"/>
      <c r="F19" s="110"/>
      <c r="G19" s="110"/>
      <c r="H19" s="110"/>
      <c r="I19" s="110"/>
      <c r="J19" s="110"/>
      <c r="K19" s="110"/>
      <c r="L19" s="110"/>
      <c r="M19" s="110"/>
      <c r="N19" s="110"/>
      <c r="O19" s="110"/>
      <c r="P19" s="98">
        <f t="shared" si="0"/>
        <v>0</v>
      </c>
      <c r="Q19" s="186">
        <f>P19+P20</f>
        <v>0</v>
      </c>
      <c r="R19" s="354"/>
      <c r="S19" s="126">
        <f>Q19-R19</f>
        <v>0</v>
      </c>
      <c r="T19" s="158" t="e">
        <f t="shared" si="7"/>
        <v>#DIV/0!</v>
      </c>
      <c r="U19" s="146" t="e">
        <f t="shared" si="8"/>
        <v>#DIV/0!</v>
      </c>
      <c r="V19" s="146" t="e">
        <f t="shared" si="9"/>
        <v>#DIV/0!</v>
      </c>
      <c r="W19" s="151" t="e">
        <f t="shared" si="10"/>
        <v>#DIV/0!</v>
      </c>
      <c r="X19" s="307">
        <v>0.02</v>
      </c>
      <c r="Y19" s="88"/>
      <c r="Z19" s="297" t="e">
        <f t="shared" si="11"/>
        <v>#DIV/0!</v>
      </c>
      <c r="AA19" s="298" t="e">
        <f t="shared" si="12"/>
        <v>#DIV/0!</v>
      </c>
      <c r="AB19" s="299" t="e">
        <f t="shared" si="13"/>
        <v>#DIV/0!</v>
      </c>
      <c r="AC19" s="74" t="e">
        <f>(Y19*Z19+Y20*Z20)*0.012</f>
        <v>#DIV/0!</v>
      </c>
      <c r="AD19" s="258"/>
      <c r="AE19" s="250"/>
      <c r="AF19" s="411" t="e">
        <f>AD19+AD20+AE19-AC19</f>
        <v>#DIV/0!</v>
      </c>
      <c r="AG19" s="4" t="e">
        <f>AF19/(12*(Y19+Y20))*1000</f>
        <v>#DIV/0!</v>
      </c>
      <c r="AH19" s="5" t="e">
        <f>AG19/AG20</f>
        <v>#DIV/0!</v>
      </c>
      <c r="AI19" s="270">
        <f t="shared" si="4"/>
        <v>0</v>
      </c>
      <c r="AJ19" s="9" t="e">
        <f>AD19+AD20+AE19-(AI19*Z19+AI20*Z20)*0.012</f>
        <v>#DIV/0!</v>
      </c>
      <c r="AK19" s="4" t="e">
        <f>AJ19/(12*(AI19+AI20))*1000</f>
        <v>#DIV/0!</v>
      </c>
      <c r="AL19" s="175" t="e">
        <f>AK19/AG20</f>
        <v>#DIV/0!</v>
      </c>
      <c r="AM19" s="179"/>
      <c r="AN19" s="178" t="e">
        <f>(AM19+AM20)/(12*(AI19+AI20))*1000</f>
        <v>#DIV/0!</v>
      </c>
      <c r="AO19" s="4" t="e">
        <f>(H19+I19+H20+I20)/(12*(D19+D20))*1000+AK19+AN19</f>
        <v>#DIV/0!</v>
      </c>
      <c r="AP19" s="6" t="e">
        <f>(AK19+AN19)/((H19+I19+H20+I20)*1000)*(D19+D20)*12</f>
        <v>#DIV/0!</v>
      </c>
      <c r="AQ19" s="173" t="e">
        <f>AO19/((H19+I19+H20+I20)*1000)*(D19+D20)*12</f>
        <v>#DIV/0!</v>
      </c>
      <c r="AR19" s="190">
        <f t="shared" si="14"/>
        <v>0</v>
      </c>
      <c r="AS19" s="66">
        <f t="shared" si="5"/>
        <v>0</v>
      </c>
      <c r="AT19" s="65"/>
      <c r="AU19" s="67" t="e">
        <f t="shared" si="6"/>
        <v>#DIV/0!</v>
      </c>
      <c r="AV19" s="69"/>
      <c r="AW19" s="240"/>
      <c r="AX19" s="14" t="e">
        <f>(AR19+AR20+AE19-AV19-AV20)/((AW19+AW20)*12)</f>
        <v>#DIV/0!</v>
      </c>
      <c r="AZ19" s="36">
        <f>IF(AR19+AR20+AE19-AV19-AV20&lt;0,AR19+AR20+AE19-AV19-AV20,0)</f>
        <v>0</v>
      </c>
    </row>
    <row r="20" spans="1:52" ht="21" customHeight="1" thickBot="1" x14ac:dyDescent="0.25">
      <c r="A20" s="83"/>
      <c r="B20" s="456"/>
      <c r="C20" s="288" t="s">
        <v>12</v>
      </c>
      <c r="D20" s="118"/>
      <c r="E20" s="216"/>
      <c r="F20" s="109"/>
      <c r="G20" s="109"/>
      <c r="H20" s="109"/>
      <c r="I20" s="109"/>
      <c r="J20" s="109"/>
      <c r="K20" s="109"/>
      <c r="L20" s="109"/>
      <c r="M20" s="109"/>
      <c r="N20" s="109"/>
      <c r="O20" s="109"/>
      <c r="P20" s="97">
        <f t="shared" si="0"/>
        <v>0</v>
      </c>
      <c r="Q20" s="187" t="s">
        <v>21</v>
      </c>
      <c r="R20" s="228" t="s">
        <v>21</v>
      </c>
      <c r="S20" s="142" t="s">
        <v>21</v>
      </c>
      <c r="T20" s="157" t="e">
        <f t="shared" si="7"/>
        <v>#DIV/0!</v>
      </c>
      <c r="U20" s="145" t="e">
        <f t="shared" si="8"/>
        <v>#DIV/0!</v>
      </c>
      <c r="V20" s="145" t="e">
        <f t="shared" si="9"/>
        <v>#DIV/0!</v>
      </c>
      <c r="W20" s="150" t="e">
        <f t="shared" si="10"/>
        <v>#DIV/0!</v>
      </c>
      <c r="X20" s="308">
        <v>0</v>
      </c>
      <c r="Y20" s="89"/>
      <c r="Z20" s="300" t="e">
        <f t="shared" si="11"/>
        <v>#DIV/0!</v>
      </c>
      <c r="AA20" s="301" t="e">
        <f t="shared" si="12"/>
        <v>#DIV/0!</v>
      </c>
      <c r="AB20" s="302" t="e">
        <f t="shared" si="13"/>
        <v>#DIV/0!</v>
      </c>
      <c r="AC20" s="165" t="s">
        <v>21</v>
      </c>
      <c r="AD20" s="259"/>
      <c r="AE20" s="251"/>
      <c r="AF20" s="412" t="s">
        <v>21</v>
      </c>
      <c r="AG20" s="448" t="e">
        <f>(H19+H20+I19+I20)/(12*(D19+D20))*1000</f>
        <v>#DIV/0!</v>
      </c>
      <c r="AH20" s="168" t="s">
        <v>21</v>
      </c>
      <c r="AI20" s="169">
        <f t="shared" si="4"/>
        <v>0</v>
      </c>
      <c r="AJ20" s="166" t="s">
        <v>21</v>
      </c>
      <c r="AK20" s="167" t="s">
        <v>21</v>
      </c>
      <c r="AL20" s="176" t="s">
        <v>21</v>
      </c>
      <c r="AM20" s="211"/>
      <c r="AN20" s="166" t="s">
        <v>21</v>
      </c>
      <c r="AO20" s="166" t="s">
        <v>21</v>
      </c>
      <c r="AP20" s="167" t="s">
        <v>21</v>
      </c>
      <c r="AQ20" s="174" t="s">
        <v>21</v>
      </c>
      <c r="AR20" s="191">
        <f t="shared" si="14"/>
        <v>0</v>
      </c>
      <c r="AS20" s="61">
        <f t="shared" si="5"/>
        <v>0</v>
      </c>
      <c r="AT20" s="60"/>
      <c r="AU20" s="62" t="e">
        <f t="shared" si="6"/>
        <v>#DIV/0!</v>
      </c>
      <c r="AV20" s="70"/>
      <c r="AW20" s="118"/>
      <c r="AX20" s="63"/>
      <c r="AZ20" s="64"/>
    </row>
    <row r="21" spans="1:52" x14ac:dyDescent="0.2">
      <c r="A21" s="82"/>
      <c r="B21" s="458"/>
      <c r="C21" s="287" t="s">
        <v>11</v>
      </c>
      <c r="D21" s="240"/>
      <c r="E21" s="217"/>
      <c r="F21" s="110"/>
      <c r="G21" s="110"/>
      <c r="H21" s="110"/>
      <c r="I21" s="110"/>
      <c r="J21" s="110"/>
      <c r="K21" s="110"/>
      <c r="L21" s="110"/>
      <c r="M21" s="110"/>
      <c r="N21" s="110"/>
      <c r="O21" s="110"/>
      <c r="P21" s="98">
        <f t="shared" si="0"/>
        <v>0</v>
      </c>
      <c r="Q21" s="186">
        <f>P21+P22</f>
        <v>0</v>
      </c>
      <c r="R21" s="354"/>
      <c r="S21" s="126">
        <f>Q21-R21</f>
        <v>0</v>
      </c>
      <c r="T21" s="158" t="e">
        <f t="shared" si="7"/>
        <v>#DIV/0!</v>
      </c>
      <c r="U21" s="146" t="e">
        <f t="shared" si="8"/>
        <v>#DIV/0!</v>
      </c>
      <c r="V21" s="146" t="e">
        <f t="shared" si="9"/>
        <v>#DIV/0!</v>
      </c>
      <c r="W21" s="151" t="e">
        <f t="shared" si="10"/>
        <v>#DIV/0!</v>
      </c>
      <c r="X21" s="307">
        <v>0.02</v>
      </c>
      <c r="Y21" s="88"/>
      <c r="Z21" s="297" t="e">
        <f t="shared" si="11"/>
        <v>#DIV/0!</v>
      </c>
      <c r="AA21" s="298" t="e">
        <f t="shared" si="12"/>
        <v>#DIV/0!</v>
      </c>
      <c r="AB21" s="299" t="e">
        <f t="shared" si="13"/>
        <v>#DIV/0!</v>
      </c>
      <c r="AC21" s="74" t="e">
        <f>(Y21*Z21+Y22*Z22)*0.012</f>
        <v>#DIV/0!</v>
      </c>
      <c r="AD21" s="258"/>
      <c r="AE21" s="250"/>
      <c r="AF21" s="411" t="e">
        <f>AD21+AD22+AE21-AC21</f>
        <v>#DIV/0!</v>
      </c>
      <c r="AG21" s="4" t="e">
        <f>AF21/(12*(Y21+Y22))*1000</f>
        <v>#DIV/0!</v>
      </c>
      <c r="AH21" s="5" t="e">
        <f>AG21/AG22</f>
        <v>#DIV/0!</v>
      </c>
      <c r="AI21" s="270">
        <f t="shared" si="4"/>
        <v>0</v>
      </c>
      <c r="AJ21" s="9" t="e">
        <f>AD21+AD22+AE21-(AI21*Z21+AI22*Z22)*0.012</f>
        <v>#DIV/0!</v>
      </c>
      <c r="AK21" s="4" t="e">
        <f>AJ21/(12*(AI21+AI22))*1000</f>
        <v>#DIV/0!</v>
      </c>
      <c r="AL21" s="175" t="e">
        <f>AK21/AG22</f>
        <v>#DIV/0!</v>
      </c>
      <c r="AM21" s="179"/>
      <c r="AN21" s="178" t="e">
        <f>(AM21+AM22)/(12*(AI21+AI22))*1000</f>
        <v>#DIV/0!</v>
      </c>
      <c r="AO21" s="4" t="e">
        <f>(H21+I21+H22+I22)/(12*(D21+D22))*1000+AK21+AN21</f>
        <v>#DIV/0!</v>
      </c>
      <c r="AP21" s="6" t="e">
        <f>(AK21+AN21)/((H21+I21+H22+I22)*1000)*(D21+D22)*12</f>
        <v>#DIV/0!</v>
      </c>
      <c r="AQ21" s="173" t="e">
        <f>AO21/((H21+I21+H22+I22)*1000)*(D21+D22)*12</f>
        <v>#DIV/0!</v>
      </c>
      <c r="AR21" s="190">
        <f t="shared" si="14"/>
        <v>0</v>
      </c>
      <c r="AS21" s="66">
        <f t="shared" si="5"/>
        <v>0</v>
      </c>
      <c r="AT21" s="65"/>
      <c r="AU21" s="67" t="e">
        <f t="shared" si="6"/>
        <v>#DIV/0!</v>
      </c>
      <c r="AV21" s="69"/>
      <c r="AW21" s="240"/>
      <c r="AX21" s="14" t="e">
        <f>(AR21+AR22+AE21-AV21-AV22)/((AW21+AW22)*12)</f>
        <v>#DIV/0!</v>
      </c>
      <c r="AZ21" s="36">
        <f>IF(AR21+AR22+AE21-AV21-AV22&lt;0,AR21+AR22+AE21-AV21-AV22,0)</f>
        <v>0</v>
      </c>
    </row>
    <row r="22" spans="1:52" ht="13.5" thickBot="1" x14ac:dyDescent="0.25">
      <c r="A22" s="83"/>
      <c r="B22" s="456"/>
      <c r="C22" s="288" t="s">
        <v>12</v>
      </c>
      <c r="D22" s="118"/>
      <c r="E22" s="216"/>
      <c r="F22" s="109"/>
      <c r="G22" s="109"/>
      <c r="H22" s="109"/>
      <c r="I22" s="109"/>
      <c r="J22" s="109"/>
      <c r="K22" s="109"/>
      <c r="L22" s="109"/>
      <c r="M22" s="109"/>
      <c r="N22" s="109"/>
      <c r="O22" s="109"/>
      <c r="P22" s="97">
        <f t="shared" si="0"/>
        <v>0</v>
      </c>
      <c r="Q22" s="187" t="s">
        <v>21</v>
      </c>
      <c r="R22" s="228" t="s">
        <v>21</v>
      </c>
      <c r="S22" s="142" t="s">
        <v>21</v>
      </c>
      <c r="T22" s="157" t="e">
        <f t="shared" si="7"/>
        <v>#DIV/0!</v>
      </c>
      <c r="U22" s="145" t="e">
        <f t="shared" si="8"/>
        <v>#DIV/0!</v>
      </c>
      <c r="V22" s="145" t="e">
        <f t="shared" si="9"/>
        <v>#DIV/0!</v>
      </c>
      <c r="W22" s="150" t="e">
        <f t="shared" si="10"/>
        <v>#DIV/0!</v>
      </c>
      <c r="X22" s="308">
        <v>0</v>
      </c>
      <c r="Y22" s="89"/>
      <c r="Z22" s="300" t="e">
        <f t="shared" si="11"/>
        <v>#DIV/0!</v>
      </c>
      <c r="AA22" s="301" t="e">
        <f t="shared" si="12"/>
        <v>#DIV/0!</v>
      </c>
      <c r="AB22" s="302" t="e">
        <f t="shared" si="13"/>
        <v>#DIV/0!</v>
      </c>
      <c r="AC22" s="165" t="s">
        <v>21</v>
      </c>
      <c r="AD22" s="259"/>
      <c r="AE22" s="251"/>
      <c r="AF22" s="412" t="s">
        <v>21</v>
      </c>
      <c r="AG22" s="448" t="e">
        <f>(H21+H22+I21+I22)/(12*(D21+D22))*1000</f>
        <v>#DIV/0!</v>
      </c>
      <c r="AH22" s="168" t="s">
        <v>21</v>
      </c>
      <c r="AI22" s="169">
        <f t="shared" si="4"/>
        <v>0</v>
      </c>
      <c r="AJ22" s="166" t="s">
        <v>21</v>
      </c>
      <c r="AK22" s="167" t="s">
        <v>21</v>
      </c>
      <c r="AL22" s="176" t="s">
        <v>21</v>
      </c>
      <c r="AM22" s="211"/>
      <c r="AN22" s="166" t="s">
        <v>21</v>
      </c>
      <c r="AO22" s="166" t="s">
        <v>21</v>
      </c>
      <c r="AP22" s="167" t="s">
        <v>21</v>
      </c>
      <c r="AQ22" s="174" t="s">
        <v>21</v>
      </c>
      <c r="AR22" s="191">
        <f t="shared" si="14"/>
        <v>0</v>
      </c>
      <c r="AS22" s="61">
        <f t="shared" si="5"/>
        <v>0</v>
      </c>
      <c r="AT22" s="60"/>
      <c r="AU22" s="62" t="e">
        <f t="shared" si="6"/>
        <v>#DIV/0!</v>
      </c>
      <c r="AV22" s="70"/>
      <c r="AW22" s="118"/>
      <c r="AX22" s="63"/>
      <c r="AZ22" s="64"/>
    </row>
    <row r="23" spans="1:52" x14ac:dyDescent="0.2">
      <c r="A23" s="82"/>
      <c r="B23" s="458"/>
      <c r="C23" s="287" t="s">
        <v>11</v>
      </c>
      <c r="D23" s="240"/>
      <c r="E23" s="217"/>
      <c r="F23" s="110"/>
      <c r="G23" s="110"/>
      <c r="H23" s="110"/>
      <c r="I23" s="110"/>
      <c r="J23" s="110"/>
      <c r="K23" s="110"/>
      <c r="L23" s="110"/>
      <c r="M23" s="110"/>
      <c r="N23" s="110"/>
      <c r="O23" s="110"/>
      <c r="P23" s="98">
        <f t="shared" si="0"/>
        <v>0</v>
      </c>
      <c r="Q23" s="186">
        <f>P23+P24</f>
        <v>0</v>
      </c>
      <c r="R23" s="354"/>
      <c r="S23" s="126">
        <f>Q23-R23</f>
        <v>0</v>
      </c>
      <c r="T23" s="158" t="e">
        <f t="shared" si="7"/>
        <v>#DIV/0!</v>
      </c>
      <c r="U23" s="146" t="e">
        <f t="shared" si="8"/>
        <v>#DIV/0!</v>
      </c>
      <c r="V23" s="146" t="e">
        <f t="shared" si="9"/>
        <v>#DIV/0!</v>
      </c>
      <c r="W23" s="151" t="e">
        <f t="shared" si="10"/>
        <v>#DIV/0!</v>
      </c>
      <c r="X23" s="307">
        <v>0.02</v>
      </c>
      <c r="Y23" s="88"/>
      <c r="Z23" s="297" t="e">
        <f t="shared" si="11"/>
        <v>#DIV/0!</v>
      </c>
      <c r="AA23" s="298" t="e">
        <f t="shared" si="12"/>
        <v>#DIV/0!</v>
      </c>
      <c r="AB23" s="299" t="e">
        <f t="shared" si="13"/>
        <v>#DIV/0!</v>
      </c>
      <c r="AC23" s="74" t="e">
        <f>(Y23*Z23+Y24*Z24)*0.012</f>
        <v>#DIV/0!</v>
      </c>
      <c r="AD23" s="258"/>
      <c r="AE23" s="250"/>
      <c r="AF23" s="411" t="e">
        <f>AD23+AD24+AE23-AC23</f>
        <v>#DIV/0!</v>
      </c>
      <c r="AG23" s="4" t="e">
        <f>AF23/(12*(Y23+Y24))*1000</f>
        <v>#DIV/0!</v>
      </c>
      <c r="AH23" s="5" t="e">
        <f>AG23/AG24</f>
        <v>#DIV/0!</v>
      </c>
      <c r="AI23" s="270">
        <f t="shared" si="4"/>
        <v>0</v>
      </c>
      <c r="AJ23" s="9" t="e">
        <f>AD23+AD24+AE23-(AI23*Z23+AI24*Z24)*0.012</f>
        <v>#DIV/0!</v>
      </c>
      <c r="AK23" s="4" t="e">
        <f>AJ23/(12*(AI23+AI24))*1000</f>
        <v>#DIV/0!</v>
      </c>
      <c r="AL23" s="175" t="e">
        <f>AK23/AG24</f>
        <v>#DIV/0!</v>
      </c>
      <c r="AM23" s="179"/>
      <c r="AN23" s="178" t="e">
        <f>(AM23+AM24)/(12*(AI23+AI24))*1000</f>
        <v>#DIV/0!</v>
      </c>
      <c r="AO23" s="4" t="e">
        <f>(H23+I23+H24+I24)/(12*(D23+D24))*1000+AK23+AN23</f>
        <v>#DIV/0!</v>
      </c>
      <c r="AP23" s="6" t="e">
        <f>(AK23+AN23)/((H23+I23+H24+I24)*1000)*(D23+D24)*12</f>
        <v>#DIV/0!</v>
      </c>
      <c r="AQ23" s="173" t="e">
        <f>AO23/((H23+I23+H24+I24)*1000)*(D23+D24)*12</f>
        <v>#DIV/0!</v>
      </c>
      <c r="AR23" s="190">
        <f t="shared" si="14"/>
        <v>0</v>
      </c>
      <c r="AS23" s="66">
        <f t="shared" si="5"/>
        <v>0</v>
      </c>
      <c r="AT23" s="65"/>
      <c r="AU23" s="67" t="e">
        <f t="shared" si="6"/>
        <v>#DIV/0!</v>
      </c>
      <c r="AV23" s="69"/>
      <c r="AW23" s="240"/>
      <c r="AX23" s="14" t="e">
        <f>(AR23+AR24+AE23-AV23-AV24)/((AW23+AW24)*12)</f>
        <v>#DIV/0!</v>
      </c>
      <c r="AZ23" s="36">
        <f>IF(AR23+AR24+AE23-AV23-AV24&lt;0,AR23+AR24+AE23-AV23-AV24,0)</f>
        <v>0</v>
      </c>
    </row>
    <row r="24" spans="1:52" ht="13.5" thickBot="1" x14ac:dyDescent="0.25">
      <c r="A24" s="83"/>
      <c r="B24" s="456"/>
      <c r="C24" s="288" t="s">
        <v>12</v>
      </c>
      <c r="D24" s="118"/>
      <c r="E24" s="216"/>
      <c r="F24" s="109"/>
      <c r="G24" s="109"/>
      <c r="H24" s="109"/>
      <c r="I24" s="109"/>
      <c r="J24" s="109"/>
      <c r="K24" s="109"/>
      <c r="L24" s="109"/>
      <c r="M24" s="109"/>
      <c r="N24" s="109"/>
      <c r="O24" s="109"/>
      <c r="P24" s="97">
        <f t="shared" si="0"/>
        <v>0</v>
      </c>
      <c r="Q24" s="187" t="s">
        <v>21</v>
      </c>
      <c r="R24" s="228" t="s">
        <v>21</v>
      </c>
      <c r="S24" s="142" t="s">
        <v>21</v>
      </c>
      <c r="T24" s="157" t="e">
        <f t="shared" si="7"/>
        <v>#DIV/0!</v>
      </c>
      <c r="U24" s="145" t="e">
        <f t="shared" si="8"/>
        <v>#DIV/0!</v>
      </c>
      <c r="V24" s="145" t="e">
        <f t="shared" si="9"/>
        <v>#DIV/0!</v>
      </c>
      <c r="W24" s="150" t="e">
        <f t="shared" si="10"/>
        <v>#DIV/0!</v>
      </c>
      <c r="X24" s="308">
        <v>0</v>
      </c>
      <c r="Y24" s="89"/>
      <c r="Z24" s="300" t="e">
        <f t="shared" si="11"/>
        <v>#DIV/0!</v>
      </c>
      <c r="AA24" s="301" t="e">
        <f t="shared" si="12"/>
        <v>#DIV/0!</v>
      </c>
      <c r="AB24" s="302" t="e">
        <f t="shared" si="13"/>
        <v>#DIV/0!</v>
      </c>
      <c r="AC24" s="165" t="s">
        <v>21</v>
      </c>
      <c r="AD24" s="259"/>
      <c r="AE24" s="251"/>
      <c r="AF24" s="412" t="s">
        <v>21</v>
      </c>
      <c r="AG24" s="448" t="e">
        <f>(H23+H24+I23+I24)/(12*(D23+D24))*1000</f>
        <v>#DIV/0!</v>
      </c>
      <c r="AH24" s="168" t="s">
        <v>21</v>
      </c>
      <c r="AI24" s="169">
        <f t="shared" si="4"/>
        <v>0</v>
      </c>
      <c r="AJ24" s="166" t="s">
        <v>21</v>
      </c>
      <c r="AK24" s="167" t="s">
        <v>21</v>
      </c>
      <c r="AL24" s="176" t="s">
        <v>21</v>
      </c>
      <c r="AM24" s="211"/>
      <c r="AN24" s="166" t="s">
        <v>21</v>
      </c>
      <c r="AO24" s="166" t="s">
        <v>21</v>
      </c>
      <c r="AP24" s="167" t="s">
        <v>21</v>
      </c>
      <c r="AQ24" s="174" t="s">
        <v>21</v>
      </c>
      <c r="AR24" s="191">
        <f t="shared" si="14"/>
        <v>0</v>
      </c>
      <c r="AS24" s="61">
        <f t="shared" si="5"/>
        <v>0</v>
      </c>
      <c r="AT24" s="60"/>
      <c r="AU24" s="62" t="e">
        <f t="shared" si="6"/>
        <v>#DIV/0!</v>
      </c>
      <c r="AV24" s="70"/>
      <c r="AW24" s="118"/>
      <c r="AX24" s="63"/>
      <c r="AZ24" s="64"/>
    </row>
    <row r="25" spans="1:52" x14ac:dyDescent="0.2">
      <c r="A25" s="82"/>
      <c r="B25" s="458"/>
      <c r="C25" s="287" t="s">
        <v>11</v>
      </c>
      <c r="D25" s="240"/>
      <c r="E25" s="217"/>
      <c r="F25" s="110"/>
      <c r="G25" s="110"/>
      <c r="H25" s="110"/>
      <c r="I25" s="110"/>
      <c r="J25" s="110"/>
      <c r="K25" s="110"/>
      <c r="L25" s="110"/>
      <c r="M25" s="110"/>
      <c r="N25" s="110"/>
      <c r="O25" s="110"/>
      <c r="P25" s="98">
        <f t="shared" si="0"/>
        <v>0</v>
      </c>
      <c r="Q25" s="186">
        <f>P25+P26</f>
        <v>0</v>
      </c>
      <c r="R25" s="354"/>
      <c r="S25" s="126">
        <f>Q25-R25</f>
        <v>0</v>
      </c>
      <c r="T25" s="158" t="e">
        <f t="shared" si="7"/>
        <v>#DIV/0!</v>
      </c>
      <c r="U25" s="146" t="e">
        <f t="shared" si="8"/>
        <v>#DIV/0!</v>
      </c>
      <c r="V25" s="146" t="e">
        <f t="shared" si="9"/>
        <v>#DIV/0!</v>
      </c>
      <c r="W25" s="151" t="e">
        <f t="shared" si="10"/>
        <v>#DIV/0!</v>
      </c>
      <c r="X25" s="307">
        <v>0.02</v>
      </c>
      <c r="Y25" s="88"/>
      <c r="Z25" s="297" t="e">
        <f t="shared" si="11"/>
        <v>#DIV/0!</v>
      </c>
      <c r="AA25" s="298" t="e">
        <f t="shared" si="12"/>
        <v>#DIV/0!</v>
      </c>
      <c r="AB25" s="299" t="e">
        <f t="shared" si="13"/>
        <v>#DIV/0!</v>
      </c>
      <c r="AC25" s="74" t="e">
        <f>(Y25*Z25+Y26*Z26)*0.012</f>
        <v>#DIV/0!</v>
      </c>
      <c r="AD25" s="258"/>
      <c r="AE25" s="250"/>
      <c r="AF25" s="411" t="e">
        <f>AD25+AD26+AE25-AC25</f>
        <v>#DIV/0!</v>
      </c>
      <c r="AG25" s="4" t="e">
        <f>AF25/(12*(Y25+Y26))*1000</f>
        <v>#DIV/0!</v>
      </c>
      <c r="AH25" s="5" t="e">
        <f>AG25/AG26</f>
        <v>#DIV/0!</v>
      </c>
      <c r="AI25" s="270">
        <f t="shared" si="4"/>
        <v>0</v>
      </c>
      <c r="AJ25" s="9" t="e">
        <f>AD25+AD26+AE25-(AI25*Z25+AI26*Z26)*0.012</f>
        <v>#DIV/0!</v>
      </c>
      <c r="AK25" s="4" t="e">
        <f>AJ25/(12*(AI25+AI26))*1000</f>
        <v>#DIV/0!</v>
      </c>
      <c r="AL25" s="175" t="e">
        <f>AK25/AG26</f>
        <v>#DIV/0!</v>
      </c>
      <c r="AM25" s="179"/>
      <c r="AN25" s="178" t="e">
        <f>(AM25+AM26)/(12*(AI25+AI26))*1000</f>
        <v>#DIV/0!</v>
      </c>
      <c r="AO25" s="4" t="e">
        <f>(H25+I25+H26+I26)/(12*(D25+D26))*1000+AK25+AN25</f>
        <v>#DIV/0!</v>
      </c>
      <c r="AP25" s="6" t="e">
        <f>(AK25+AN25)/((H25+I25+H26+I26)*1000)*(D25+D26)*12</f>
        <v>#DIV/0!</v>
      </c>
      <c r="AQ25" s="173" t="e">
        <f>AO25/((H25+I25+H26+I26)*1000)*(D25+D26)*12</f>
        <v>#DIV/0!</v>
      </c>
      <c r="AR25" s="190">
        <f t="shared" si="14"/>
        <v>0</v>
      </c>
      <c r="AS25" s="66">
        <f t="shared" si="5"/>
        <v>0</v>
      </c>
      <c r="AT25" s="65"/>
      <c r="AU25" s="67" t="e">
        <f t="shared" si="6"/>
        <v>#DIV/0!</v>
      </c>
      <c r="AV25" s="69"/>
      <c r="AW25" s="240"/>
      <c r="AX25" s="14" t="e">
        <f>(AR25+AR26+AE25-AV25-AV26)/((AW25+AW26)*12)</f>
        <v>#DIV/0!</v>
      </c>
      <c r="AZ25" s="36">
        <f>IF(AR25+AR26+AE25-AV25-AV26&lt;0,AR25+AR26+AE25-AV25-AV26,0)</f>
        <v>0</v>
      </c>
    </row>
    <row r="26" spans="1:52" ht="13.5" thickBot="1" x14ac:dyDescent="0.25">
      <c r="A26" s="83"/>
      <c r="B26" s="456"/>
      <c r="C26" s="288" t="s">
        <v>12</v>
      </c>
      <c r="D26" s="118"/>
      <c r="E26" s="216"/>
      <c r="F26" s="109"/>
      <c r="G26" s="109"/>
      <c r="H26" s="109"/>
      <c r="I26" s="109"/>
      <c r="J26" s="109"/>
      <c r="K26" s="109"/>
      <c r="L26" s="109"/>
      <c r="M26" s="109"/>
      <c r="N26" s="109"/>
      <c r="O26" s="109"/>
      <c r="P26" s="97">
        <f t="shared" si="0"/>
        <v>0</v>
      </c>
      <c r="Q26" s="187" t="s">
        <v>21</v>
      </c>
      <c r="R26" s="228"/>
      <c r="S26" s="142" t="s">
        <v>21</v>
      </c>
      <c r="T26" s="157" t="e">
        <f t="shared" si="7"/>
        <v>#DIV/0!</v>
      </c>
      <c r="U26" s="145" t="e">
        <f t="shared" si="8"/>
        <v>#DIV/0!</v>
      </c>
      <c r="V26" s="145" t="e">
        <f t="shared" si="9"/>
        <v>#DIV/0!</v>
      </c>
      <c r="W26" s="150" t="e">
        <f t="shared" si="10"/>
        <v>#DIV/0!</v>
      </c>
      <c r="X26" s="308">
        <v>0</v>
      </c>
      <c r="Y26" s="89"/>
      <c r="Z26" s="300" t="e">
        <f t="shared" si="11"/>
        <v>#DIV/0!</v>
      </c>
      <c r="AA26" s="301" t="e">
        <f t="shared" si="12"/>
        <v>#DIV/0!</v>
      </c>
      <c r="AB26" s="302" t="e">
        <f t="shared" si="13"/>
        <v>#DIV/0!</v>
      </c>
      <c r="AC26" s="165" t="s">
        <v>21</v>
      </c>
      <c r="AD26" s="259"/>
      <c r="AE26" s="251"/>
      <c r="AF26" s="412" t="s">
        <v>21</v>
      </c>
      <c r="AG26" s="448" t="e">
        <f>(H25+H26+I25+I26)/(12*(D25+D26))*1000</f>
        <v>#DIV/0!</v>
      </c>
      <c r="AH26" s="168" t="s">
        <v>21</v>
      </c>
      <c r="AI26" s="169">
        <f t="shared" si="4"/>
        <v>0</v>
      </c>
      <c r="AJ26" s="166" t="s">
        <v>21</v>
      </c>
      <c r="AK26" s="167" t="s">
        <v>21</v>
      </c>
      <c r="AL26" s="176" t="s">
        <v>21</v>
      </c>
      <c r="AM26" s="211"/>
      <c r="AN26" s="166" t="s">
        <v>21</v>
      </c>
      <c r="AO26" s="166" t="s">
        <v>21</v>
      </c>
      <c r="AP26" s="167" t="s">
        <v>21</v>
      </c>
      <c r="AQ26" s="174" t="s">
        <v>21</v>
      </c>
      <c r="AR26" s="191">
        <f t="shared" si="14"/>
        <v>0</v>
      </c>
      <c r="AS26" s="61">
        <f t="shared" si="5"/>
        <v>0</v>
      </c>
      <c r="AT26" s="60"/>
      <c r="AU26" s="62" t="e">
        <f t="shared" si="6"/>
        <v>#DIV/0!</v>
      </c>
      <c r="AV26" s="70"/>
      <c r="AW26" s="118"/>
      <c r="AX26" s="63"/>
      <c r="AZ26" s="64"/>
    </row>
    <row r="27" spans="1:52" x14ac:dyDescent="0.2">
      <c r="A27" s="82"/>
      <c r="B27" s="458"/>
      <c r="C27" s="287" t="s">
        <v>11</v>
      </c>
      <c r="D27" s="240"/>
      <c r="E27" s="217"/>
      <c r="F27" s="110"/>
      <c r="G27" s="110"/>
      <c r="H27" s="110"/>
      <c r="I27" s="110"/>
      <c r="J27" s="110"/>
      <c r="K27" s="110"/>
      <c r="L27" s="110"/>
      <c r="M27" s="110"/>
      <c r="N27" s="110"/>
      <c r="O27" s="110"/>
      <c r="P27" s="98">
        <f t="shared" si="0"/>
        <v>0</v>
      </c>
      <c r="Q27" s="186">
        <f>P27+P28</f>
        <v>0</v>
      </c>
      <c r="R27" s="354"/>
      <c r="S27" s="126">
        <f>Q27-R27</f>
        <v>0</v>
      </c>
      <c r="T27" s="158" t="e">
        <f t="shared" si="7"/>
        <v>#DIV/0!</v>
      </c>
      <c r="U27" s="146" t="e">
        <f t="shared" si="8"/>
        <v>#DIV/0!</v>
      </c>
      <c r="V27" s="146" t="e">
        <f t="shared" si="9"/>
        <v>#DIV/0!</v>
      </c>
      <c r="W27" s="151" t="e">
        <f t="shared" si="10"/>
        <v>#DIV/0!</v>
      </c>
      <c r="X27" s="307">
        <v>0.02</v>
      </c>
      <c r="Y27" s="88"/>
      <c r="Z27" s="297" t="e">
        <f t="shared" si="11"/>
        <v>#DIV/0!</v>
      </c>
      <c r="AA27" s="298" t="e">
        <f t="shared" si="12"/>
        <v>#DIV/0!</v>
      </c>
      <c r="AB27" s="299" t="e">
        <f t="shared" si="13"/>
        <v>#DIV/0!</v>
      </c>
      <c r="AC27" s="74" t="e">
        <f>(Y27*Z27+Y28*Z28)*0.012</f>
        <v>#DIV/0!</v>
      </c>
      <c r="AD27" s="258"/>
      <c r="AE27" s="250"/>
      <c r="AF27" s="411" t="e">
        <f>AD27+AD28+AE27-AC27</f>
        <v>#DIV/0!</v>
      </c>
      <c r="AG27" s="4" t="e">
        <f>AF27/(12*(Y27+Y28))*1000</f>
        <v>#DIV/0!</v>
      </c>
      <c r="AH27" s="5" t="e">
        <f>AG27/AG28</f>
        <v>#DIV/0!</v>
      </c>
      <c r="AI27" s="270">
        <f t="shared" si="4"/>
        <v>0</v>
      </c>
      <c r="AJ27" s="9" t="e">
        <f>AD27+AD28+AE27-(AI27*Z27+AI28*Z28)*0.012</f>
        <v>#DIV/0!</v>
      </c>
      <c r="AK27" s="4" t="e">
        <f>AJ27/(12*(AI27+AI28))*1000</f>
        <v>#DIV/0!</v>
      </c>
      <c r="AL27" s="175" t="e">
        <f>AK27/AG28</f>
        <v>#DIV/0!</v>
      </c>
      <c r="AM27" s="179"/>
      <c r="AN27" s="178" t="e">
        <f>(AM27+AM28)/(12*(AI27+AI28))*1000</f>
        <v>#DIV/0!</v>
      </c>
      <c r="AO27" s="4" t="e">
        <f>(H27+I27+H28+I28)/(12*(D27+D28))*1000+AK27+AN27</f>
        <v>#DIV/0!</v>
      </c>
      <c r="AP27" s="6" t="e">
        <f>(AK27+AN27)/((H27+I27+H28+I28)*1000)*(D27+D28)*12</f>
        <v>#DIV/0!</v>
      </c>
      <c r="AQ27" s="173" t="e">
        <f>AO27/((H27+I27+H28+I28)*1000)*(D27+D28)*12</f>
        <v>#DIV/0!</v>
      </c>
      <c r="AR27" s="190">
        <f t="shared" si="14"/>
        <v>0</v>
      </c>
      <c r="AS27" s="66">
        <f t="shared" si="5"/>
        <v>0</v>
      </c>
      <c r="AT27" s="65"/>
      <c r="AU27" s="67" t="e">
        <f t="shared" si="6"/>
        <v>#DIV/0!</v>
      </c>
      <c r="AV27" s="69"/>
      <c r="AW27" s="240"/>
      <c r="AX27" s="14" t="e">
        <f>(AR27+AR28+AE27-AV27-AV28)/((AW27+AW28)*12)</f>
        <v>#DIV/0!</v>
      </c>
      <c r="AZ27" s="36">
        <f>IF(AR27+AR28+AE27-AV27-AV28&lt;0,AR27+AR28+AE27-AV27-AV28,0)</f>
        <v>0</v>
      </c>
    </row>
    <row r="28" spans="1:52" ht="13.5" thickBot="1" x14ac:dyDescent="0.25">
      <c r="A28" s="83"/>
      <c r="B28" s="456"/>
      <c r="C28" s="288" t="s">
        <v>12</v>
      </c>
      <c r="D28" s="118"/>
      <c r="E28" s="216"/>
      <c r="F28" s="109"/>
      <c r="G28" s="109"/>
      <c r="H28" s="109"/>
      <c r="I28" s="109"/>
      <c r="J28" s="109"/>
      <c r="K28" s="109"/>
      <c r="L28" s="109"/>
      <c r="M28" s="109"/>
      <c r="N28" s="109"/>
      <c r="O28" s="109"/>
      <c r="P28" s="97">
        <f t="shared" si="0"/>
        <v>0</v>
      </c>
      <c r="Q28" s="187" t="s">
        <v>21</v>
      </c>
      <c r="R28" s="228" t="s">
        <v>21</v>
      </c>
      <c r="S28" s="142" t="s">
        <v>21</v>
      </c>
      <c r="T28" s="157" t="e">
        <f t="shared" si="7"/>
        <v>#DIV/0!</v>
      </c>
      <c r="U28" s="145" t="e">
        <f t="shared" si="8"/>
        <v>#DIV/0!</v>
      </c>
      <c r="V28" s="145" t="e">
        <f t="shared" si="9"/>
        <v>#DIV/0!</v>
      </c>
      <c r="W28" s="150" t="e">
        <f t="shared" si="10"/>
        <v>#DIV/0!</v>
      </c>
      <c r="X28" s="308">
        <v>0</v>
      </c>
      <c r="Y28" s="89"/>
      <c r="Z28" s="300" t="e">
        <f t="shared" si="11"/>
        <v>#DIV/0!</v>
      </c>
      <c r="AA28" s="301" t="e">
        <f t="shared" si="12"/>
        <v>#DIV/0!</v>
      </c>
      <c r="AB28" s="302" t="e">
        <f t="shared" si="13"/>
        <v>#DIV/0!</v>
      </c>
      <c r="AC28" s="165" t="s">
        <v>21</v>
      </c>
      <c r="AD28" s="259"/>
      <c r="AE28" s="251"/>
      <c r="AF28" s="412" t="s">
        <v>21</v>
      </c>
      <c r="AG28" s="448" t="e">
        <f>(H27+H28+I27+I28)/(12*(D27+D28))*1000</f>
        <v>#DIV/0!</v>
      </c>
      <c r="AH28" s="168" t="s">
        <v>21</v>
      </c>
      <c r="AI28" s="169">
        <f t="shared" si="4"/>
        <v>0</v>
      </c>
      <c r="AJ28" s="166" t="s">
        <v>21</v>
      </c>
      <c r="AK28" s="167" t="s">
        <v>21</v>
      </c>
      <c r="AL28" s="176" t="s">
        <v>21</v>
      </c>
      <c r="AM28" s="211"/>
      <c r="AN28" s="166" t="s">
        <v>21</v>
      </c>
      <c r="AO28" s="166" t="s">
        <v>21</v>
      </c>
      <c r="AP28" s="167" t="s">
        <v>21</v>
      </c>
      <c r="AQ28" s="174" t="s">
        <v>21</v>
      </c>
      <c r="AR28" s="191">
        <f t="shared" si="14"/>
        <v>0</v>
      </c>
      <c r="AS28" s="61">
        <f t="shared" si="5"/>
        <v>0</v>
      </c>
      <c r="AT28" s="60"/>
      <c r="AU28" s="62" t="e">
        <f t="shared" si="6"/>
        <v>#DIV/0!</v>
      </c>
      <c r="AV28" s="70"/>
      <c r="AW28" s="118"/>
      <c r="AX28" s="63"/>
      <c r="AZ28" s="64"/>
    </row>
    <row r="29" spans="1:52" x14ac:dyDescent="0.2">
      <c r="A29" s="82"/>
      <c r="B29" s="458"/>
      <c r="C29" s="287" t="s">
        <v>11</v>
      </c>
      <c r="D29" s="240"/>
      <c r="E29" s="217"/>
      <c r="F29" s="110"/>
      <c r="G29" s="110"/>
      <c r="H29" s="110"/>
      <c r="I29" s="110"/>
      <c r="J29" s="110"/>
      <c r="K29" s="110"/>
      <c r="L29" s="110"/>
      <c r="M29" s="110"/>
      <c r="N29" s="110"/>
      <c r="O29" s="110"/>
      <c r="P29" s="98">
        <f t="shared" si="0"/>
        <v>0</v>
      </c>
      <c r="Q29" s="186">
        <f>P29+P30</f>
        <v>0</v>
      </c>
      <c r="R29" s="354"/>
      <c r="S29" s="126">
        <f>Q29-R29</f>
        <v>0</v>
      </c>
      <c r="T29" s="158" t="e">
        <f t="shared" si="7"/>
        <v>#DIV/0!</v>
      </c>
      <c r="U29" s="146" t="e">
        <f t="shared" si="8"/>
        <v>#DIV/0!</v>
      </c>
      <c r="V29" s="146" t="e">
        <f t="shared" si="9"/>
        <v>#DIV/0!</v>
      </c>
      <c r="W29" s="151" t="e">
        <f t="shared" si="10"/>
        <v>#DIV/0!</v>
      </c>
      <c r="X29" s="307">
        <v>0.02</v>
      </c>
      <c r="Y29" s="88"/>
      <c r="Z29" s="297" t="e">
        <f t="shared" si="11"/>
        <v>#DIV/0!</v>
      </c>
      <c r="AA29" s="298" t="e">
        <f t="shared" si="12"/>
        <v>#DIV/0!</v>
      </c>
      <c r="AB29" s="299" t="e">
        <f t="shared" si="13"/>
        <v>#DIV/0!</v>
      </c>
      <c r="AC29" s="74" t="e">
        <f>(Y29*Z29+Y30*Z30)*0.012</f>
        <v>#DIV/0!</v>
      </c>
      <c r="AD29" s="258"/>
      <c r="AE29" s="250"/>
      <c r="AF29" s="411" t="e">
        <f>AD29+AD30+AE29-AC29</f>
        <v>#DIV/0!</v>
      </c>
      <c r="AG29" s="4" t="e">
        <f>AF29/(12*(Y29+Y30))*1000</f>
        <v>#DIV/0!</v>
      </c>
      <c r="AH29" s="5" t="e">
        <f>AG29/AG30</f>
        <v>#DIV/0!</v>
      </c>
      <c r="AI29" s="270">
        <f t="shared" si="4"/>
        <v>0</v>
      </c>
      <c r="AJ29" s="9" t="e">
        <f>AD29+AD30+AE29-(AI29*Z29+AI30*Z30)*0.012</f>
        <v>#DIV/0!</v>
      </c>
      <c r="AK29" s="4" t="e">
        <f>AJ29/(12*(AI29+AI30))*1000</f>
        <v>#DIV/0!</v>
      </c>
      <c r="AL29" s="175" t="e">
        <f>AK29/AG30</f>
        <v>#DIV/0!</v>
      </c>
      <c r="AM29" s="179"/>
      <c r="AN29" s="178" t="e">
        <f>(AM29+AM30)/(12*(AI29+AI30))*1000</f>
        <v>#DIV/0!</v>
      </c>
      <c r="AO29" s="4" t="e">
        <f>(H29+I29+H30+I30)/(12*(D29+D30))*1000+AK29+AN29</f>
        <v>#DIV/0!</v>
      </c>
      <c r="AP29" s="6" t="e">
        <f>(AK29+AN29)/((H29+I29+H30+I30)*1000)*(D29+D30)*12</f>
        <v>#DIV/0!</v>
      </c>
      <c r="AQ29" s="173" t="e">
        <f>AO29/((H29+I29+H30+I30)*1000)*(D29+D30)*12</f>
        <v>#DIV/0!</v>
      </c>
      <c r="AR29" s="190">
        <f t="shared" si="14"/>
        <v>0</v>
      </c>
      <c r="AS29" s="66">
        <f t="shared" si="5"/>
        <v>0</v>
      </c>
      <c r="AT29" s="65"/>
      <c r="AU29" s="67" t="e">
        <f t="shared" si="6"/>
        <v>#DIV/0!</v>
      </c>
      <c r="AV29" s="69"/>
      <c r="AW29" s="240"/>
      <c r="AX29" s="14" t="e">
        <f>(AR29+AR30+AE29-AV29-AV30)/((AW29+AW30)*12)</f>
        <v>#DIV/0!</v>
      </c>
      <c r="AZ29" s="36">
        <f>IF(AR29+AR30+AE29-AV29-AV30&lt;0,AR29+AR30+AE29-AV29-AV30,0)</f>
        <v>0</v>
      </c>
    </row>
    <row r="30" spans="1:52" ht="13.5" thickBot="1" x14ac:dyDescent="0.25">
      <c r="A30" s="83"/>
      <c r="B30" s="456"/>
      <c r="C30" s="288" t="s">
        <v>12</v>
      </c>
      <c r="D30" s="118"/>
      <c r="E30" s="216"/>
      <c r="F30" s="109"/>
      <c r="G30" s="109"/>
      <c r="H30" s="109"/>
      <c r="I30" s="109"/>
      <c r="J30" s="109"/>
      <c r="K30" s="109"/>
      <c r="L30" s="109"/>
      <c r="M30" s="109"/>
      <c r="N30" s="109"/>
      <c r="O30" s="109"/>
      <c r="P30" s="97">
        <f t="shared" si="0"/>
        <v>0</v>
      </c>
      <c r="Q30" s="187" t="s">
        <v>21</v>
      </c>
      <c r="R30" s="228" t="s">
        <v>21</v>
      </c>
      <c r="S30" s="142" t="s">
        <v>21</v>
      </c>
      <c r="T30" s="157" t="e">
        <f t="shared" si="7"/>
        <v>#DIV/0!</v>
      </c>
      <c r="U30" s="145" t="e">
        <f t="shared" si="8"/>
        <v>#DIV/0!</v>
      </c>
      <c r="V30" s="145" t="e">
        <f t="shared" si="9"/>
        <v>#DIV/0!</v>
      </c>
      <c r="W30" s="150" t="e">
        <f t="shared" si="10"/>
        <v>#DIV/0!</v>
      </c>
      <c r="X30" s="308">
        <v>0</v>
      </c>
      <c r="Y30" s="89"/>
      <c r="Z30" s="300" t="e">
        <f t="shared" si="11"/>
        <v>#DIV/0!</v>
      </c>
      <c r="AA30" s="301" t="e">
        <f t="shared" si="12"/>
        <v>#DIV/0!</v>
      </c>
      <c r="AB30" s="302" t="e">
        <f t="shared" si="13"/>
        <v>#DIV/0!</v>
      </c>
      <c r="AC30" s="165" t="s">
        <v>21</v>
      </c>
      <c r="AD30" s="259"/>
      <c r="AE30" s="251"/>
      <c r="AF30" s="412" t="s">
        <v>21</v>
      </c>
      <c r="AG30" s="448" t="e">
        <f>(H29+H30+I29+I30)/(12*(D29+D30))*1000</f>
        <v>#DIV/0!</v>
      </c>
      <c r="AH30" s="168" t="s">
        <v>21</v>
      </c>
      <c r="AI30" s="169">
        <f t="shared" si="4"/>
        <v>0</v>
      </c>
      <c r="AJ30" s="166" t="s">
        <v>21</v>
      </c>
      <c r="AK30" s="167" t="s">
        <v>21</v>
      </c>
      <c r="AL30" s="176" t="s">
        <v>21</v>
      </c>
      <c r="AM30" s="211"/>
      <c r="AN30" s="166" t="s">
        <v>21</v>
      </c>
      <c r="AO30" s="166" t="s">
        <v>21</v>
      </c>
      <c r="AP30" s="167" t="s">
        <v>21</v>
      </c>
      <c r="AQ30" s="174" t="s">
        <v>21</v>
      </c>
      <c r="AR30" s="191">
        <f t="shared" si="14"/>
        <v>0</v>
      </c>
      <c r="AS30" s="61">
        <f t="shared" si="5"/>
        <v>0</v>
      </c>
      <c r="AT30" s="60"/>
      <c r="AU30" s="62" t="e">
        <f t="shared" si="6"/>
        <v>#DIV/0!</v>
      </c>
      <c r="AV30" s="70"/>
      <c r="AW30" s="118"/>
      <c r="AX30" s="63"/>
      <c r="AZ30" s="64"/>
    </row>
    <row r="31" spans="1:52" x14ac:dyDescent="0.2">
      <c r="A31" s="82"/>
      <c r="B31" s="458"/>
      <c r="C31" s="287" t="s">
        <v>11</v>
      </c>
      <c r="D31" s="240"/>
      <c r="E31" s="217"/>
      <c r="F31" s="110"/>
      <c r="G31" s="110"/>
      <c r="H31" s="110"/>
      <c r="I31" s="110"/>
      <c r="J31" s="110"/>
      <c r="K31" s="110"/>
      <c r="L31" s="110"/>
      <c r="M31" s="110"/>
      <c r="N31" s="110"/>
      <c r="O31" s="110"/>
      <c r="P31" s="98">
        <f t="shared" si="0"/>
        <v>0</v>
      </c>
      <c r="Q31" s="186">
        <f>P31+P32</f>
        <v>0</v>
      </c>
      <c r="R31" s="354"/>
      <c r="S31" s="126">
        <f>Q31-R31</f>
        <v>0</v>
      </c>
      <c r="T31" s="158" t="e">
        <f t="shared" si="7"/>
        <v>#DIV/0!</v>
      </c>
      <c r="U31" s="146" t="e">
        <f t="shared" si="8"/>
        <v>#DIV/0!</v>
      </c>
      <c r="V31" s="146" t="e">
        <f t="shared" si="9"/>
        <v>#DIV/0!</v>
      </c>
      <c r="W31" s="151" t="e">
        <f t="shared" si="10"/>
        <v>#DIV/0!</v>
      </c>
      <c r="X31" s="307">
        <v>0.02</v>
      </c>
      <c r="Y31" s="88"/>
      <c r="Z31" s="297" t="e">
        <f t="shared" si="11"/>
        <v>#DIV/0!</v>
      </c>
      <c r="AA31" s="298" t="e">
        <f t="shared" si="12"/>
        <v>#DIV/0!</v>
      </c>
      <c r="AB31" s="299" t="e">
        <f t="shared" si="13"/>
        <v>#DIV/0!</v>
      </c>
      <c r="AC31" s="74" t="e">
        <f>(Y31*Z31+Y32*Z32)*0.012</f>
        <v>#DIV/0!</v>
      </c>
      <c r="AD31" s="258"/>
      <c r="AE31" s="250"/>
      <c r="AF31" s="411" t="e">
        <f>AD31+AD32+AE31-AC31</f>
        <v>#DIV/0!</v>
      </c>
      <c r="AG31" s="4" t="e">
        <f>AF31/(12*(Y31+Y32))*1000</f>
        <v>#DIV/0!</v>
      </c>
      <c r="AH31" s="5" t="e">
        <f>AG31/AG32</f>
        <v>#DIV/0!</v>
      </c>
      <c r="AI31" s="270">
        <f t="shared" si="4"/>
        <v>0</v>
      </c>
      <c r="AJ31" s="9" t="e">
        <f>AD31+AD32+AE31-(AI31*Z31+AI32*Z32)*0.012</f>
        <v>#DIV/0!</v>
      </c>
      <c r="AK31" s="4" t="e">
        <f>AJ31/(12*(AI31+AI32))*1000</f>
        <v>#DIV/0!</v>
      </c>
      <c r="AL31" s="175" t="e">
        <f>AK31/AG32</f>
        <v>#DIV/0!</v>
      </c>
      <c r="AM31" s="179"/>
      <c r="AN31" s="178" t="e">
        <f>(AM31+AM32)/(12*(AI31+AI32))*1000</f>
        <v>#DIV/0!</v>
      </c>
      <c r="AO31" s="4" t="e">
        <f>(H31+I31+H32+I32)/(12*(D31+D32))*1000+AK31+AN31</f>
        <v>#DIV/0!</v>
      </c>
      <c r="AP31" s="6" t="e">
        <f>(AK31+AN31)/((H31+I31+H32+I32)*1000)*(D31+D32)*12</f>
        <v>#DIV/0!</v>
      </c>
      <c r="AQ31" s="173" t="e">
        <f>AO31/((H31+I31+H32+I32)*1000)*(D31+D32)*12</f>
        <v>#DIV/0!</v>
      </c>
      <c r="AR31" s="190">
        <f t="shared" si="14"/>
        <v>0</v>
      </c>
      <c r="AS31" s="66">
        <f t="shared" si="5"/>
        <v>0</v>
      </c>
      <c r="AT31" s="65"/>
      <c r="AU31" s="67" t="e">
        <f t="shared" si="6"/>
        <v>#DIV/0!</v>
      </c>
      <c r="AV31" s="69"/>
      <c r="AW31" s="240"/>
      <c r="AX31" s="14" t="e">
        <f>(AR31+AR32+AE31-AV31-AV32)/((AW31+AW32)*12)</f>
        <v>#DIV/0!</v>
      </c>
      <c r="AZ31" s="36">
        <f>IF(AR31+AR32+AE31-AV31-AV32&lt;0,AR31+AR32+AE31-AV31-AV32,0)</f>
        <v>0</v>
      </c>
    </row>
    <row r="32" spans="1:52" ht="13.5" thickBot="1" x14ac:dyDescent="0.25">
      <c r="A32" s="83"/>
      <c r="B32" s="456"/>
      <c r="C32" s="288" t="s">
        <v>12</v>
      </c>
      <c r="D32" s="118"/>
      <c r="E32" s="216"/>
      <c r="F32" s="109"/>
      <c r="G32" s="109"/>
      <c r="H32" s="109"/>
      <c r="I32" s="109"/>
      <c r="J32" s="109"/>
      <c r="K32" s="109"/>
      <c r="L32" s="109"/>
      <c r="M32" s="109"/>
      <c r="N32" s="109"/>
      <c r="O32" s="109"/>
      <c r="P32" s="97">
        <f t="shared" si="0"/>
        <v>0</v>
      </c>
      <c r="Q32" s="187" t="s">
        <v>21</v>
      </c>
      <c r="R32" s="228" t="s">
        <v>21</v>
      </c>
      <c r="S32" s="142" t="s">
        <v>21</v>
      </c>
      <c r="T32" s="157" t="e">
        <f t="shared" si="7"/>
        <v>#DIV/0!</v>
      </c>
      <c r="U32" s="145" t="e">
        <f t="shared" si="8"/>
        <v>#DIV/0!</v>
      </c>
      <c r="V32" s="145" t="e">
        <f t="shared" si="9"/>
        <v>#DIV/0!</v>
      </c>
      <c r="W32" s="150" t="e">
        <f t="shared" si="10"/>
        <v>#DIV/0!</v>
      </c>
      <c r="X32" s="308">
        <v>0</v>
      </c>
      <c r="Y32" s="89"/>
      <c r="Z32" s="300" t="e">
        <f t="shared" si="11"/>
        <v>#DIV/0!</v>
      </c>
      <c r="AA32" s="301" t="e">
        <f t="shared" si="12"/>
        <v>#DIV/0!</v>
      </c>
      <c r="AB32" s="302" t="e">
        <f t="shared" si="13"/>
        <v>#DIV/0!</v>
      </c>
      <c r="AC32" s="165" t="s">
        <v>21</v>
      </c>
      <c r="AD32" s="259"/>
      <c r="AE32" s="251"/>
      <c r="AF32" s="412" t="s">
        <v>21</v>
      </c>
      <c r="AG32" s="448" t="e">
        <f>(H31+H32+I31+I32)/(12*(D31+D32))*1000</f>
        <v>#DIV/0!</v>
      </c>
      <c r="AH32" s="168" t="s">
        <v>21</v>
      </c>
      <c r="AI32" s="169">
        <f t="shared" si="4"/>
        <v>0</v>
      </c>
      <c r="AJ32" s="166" t="s">
        <v>21</v>
      </c>
      <c r="AK32" s="167" t="s">
        <v>21</v>
      </c>
      <c r="AL32" s="176" t="s">
        <v>21</v>
      </c>
      <c r="AM32" s="211"/>
      <c r="AN32" s="166" t="s">
        <v>21</v>
      </c>
      <c r="AO32" s="166" t="s">
        <v>21</v>
      </c>
      <c r="AP32" s="167" t="s">
        <v>21</v>
      </c>
      <c r="AQ32" s="174" t="s">
        <v>21</v>
      </c>
      <c r="AR32" s="191">
        <f t="shared" si="14"/>
        <v>0</v>
      </c>
      <c r="AS32" s="61">
        <f t="shared" si="5"/>
        <v>0</v>
      </c>
      <c r="AT32" s="60"/>
      <c r="AU32" s="62" t="e">
        <f t="shared" si="6"/>
        <v>#DIV/0!</v>
      </c>
      <c r="AV32" s="70"/>
      <c r="AW32" s="118"/>
      <c r="AX32" s="63"/>
      <c r="AZ32" s="64"/>
    </row>
    <row r="33" spans="1:52" x14ac:dyDescent="0.2">
      <c r="A33" s="82"/>
      <c r="B33" s="458"/>
      <c r="C33" s="287" t="s">
        <v>11</v>
      </c>
      <c r="D33" s="240"/>
      <c r="E33" s="217"/>
      <c r="F33" s="110"/>
      <c r="G33" s="110"/>
      <c r="H33" s="110"/>
      <c r="I33" s="110"/>
      <c r="J33" s="110"/>
      <c r="K33" s="110"/>
      <c r="L33" s="110"/>
      <c r="M33" s="110"/>
      <c r="N33" s="110"/>
      <c r="O33" s="110"/>
      <c r="P33" s="98">
        <f t="shared" si="0"/>
        <v>0</v>
      </c>
      <c r="Q33" s="186">
        <f>P33+P34</f>
        <v>0</v>
      </c>
      <c r="R33" s="354"/>
      <c r="S33" s="126">
        <f>Q33-R33</f>
        <v>0</v>
      </c>
      <c r="T33" s="158" t="e">
        <f t="shared" si="7"/>
        <v>#DIV/0!</v>
      </c>
      <c r="U33" s="146" t="e">
        <f t="shared" si="8"/>
        <v>#DIV/0!</v>
      </c>
      <c r="V33" s="146" t="e">
        <f t="shared" si="9"/>
        <v>#DIV/0!</v>
      </c>
      <c r="W33" s="151" t="e">
        <f t="shared" si="10"/>
        <v>#DIV/0!</v>
      </c>
      <c r="X33" s="307">
        <v>0.02</v>
      </c>
      <c r="Y33" s="88"/>
      <c r="Z33" s="297" t="e">
        <f t="shared" si="11"/>
        <v>#DIV/0!</v>
      </c>
      <c r="AA33" s="298" t="e">
        <f t="shared" si="12"/>
        <v>#DIV/0!</v>
      </c>
      <c r="AB33" s="299" t="e">
        <f t="shared" si="13"/>
        <v>#DIV/0!</v>
      </c>
      <c r="AC33" s="74" t="e">
        <f>(Y33*Z33+Y34*Z34)*0.012</f>
        <v>#DIV/0!</v>
      </c>
      <c r="AD33" s="258"/>
      <c r="AE33" s="250"/>
      <c r="AF33" s="411" t="e">
        <f>AD33+AD34+AE33-AC33</f>
        <v>#DIV/0!</v>
      </c>
      <c r="AG33" s="4" t="e">
        <f>AF33/(12*(Y33+Y34))*1000</f>
        <v>#DIV/0!</v>
      </c>
      <c r="AH33" s="5" t="e">
        <f>AG33/AG34</f>
        <v>#DIV/0!</v>
      </c>
      <c r="AI33" s="270">
        <f t="shared" si="4"/>
        <v>0</v>
      </c>
      <c r="AJ33" s="9" t="e">
        <f>AD33+AD34+AE33-(AI33*Z33+AI34*Z34)*0.012</f>
        <v>#DIV/0!</v>
      </c>
      <c r="AK33" s="4" t="e">
        <f>AJ33/(12*(AI33+AI34))*1000</f>
        <v>#DIV/0!</v>
      </c>
      <c r="AL33" s="175" t="e">
        <f>AK33/AG34</f>
        <v>#DIV/0!</v>
      </c>
      <c r="AM33" s="179"/>
      <c r="AN33" s="178" t="e">
        <f>(AM33+AM34)/(12*(AI33+AI34))*1000</f>
        <v>#DIV/0!</v>
      </c>
      <c r="AO33" s="4" t="e">
        <f>(H33+I33+H34+I34)/(12*(D33+D34))*1000+AK33+AN33</f>
        <v>#DIV/0!</v>
      </c>
      <c r="AP33" s="6" t="e">
        <f>(AK33+AN33)/((H33+I33+H34+I34)*1000)*(D33+D34)*12</f>
        <v>#DIV/0!</v>
      </c>
      <c r="AQ33" s="173" t="e">
        <f>AO33/((H33+I33+H34+I34)*1000)*(D33+D34)*12</f>
        <v>#DIV/0!</v>
      </c>
      <c r="AR33" s="190">
        <f t="shared" si="14"/>
        <v>0</v>
      </c>
      <c r="AS33" s="66">
        <f t="shared" si="5"/>
        <v>0</v>
      </c>
      <c r="AT33" s="65"/>
      <c r="AU33" s="67" t="e">
        <f t="shared" si="6"/>
        <v>#DIV/0!</v>
      </c>
      <c r="AV33" s="69"/>
      <c r="AW33" s="240"/>
      <c r="AX33" s="14" t="e">
        <f>(AR33+AR34+AE33-AV33-AV34)/((AW33+AW34)*12)</f>
        <v>#DIV/0!</v>
      </c>
      <c r="AZ33" s="36">
        <f>IF(AR33+AR34+AE33-AV33-AV34&lt;0,AR33+AR34+AE33-AV33-AV34,0)</f>
        <v>0</v>
      </c>
    </row>
    <row r="34" spans="1:52" ht="13.5" thickBot="1" x14ac:dyDescent="0.25">
      <c r="A34" s="83"/>
      <c r="B34" s="456"/>
      <c r="C34" s="288" t="s">
        <v>12</v>
      </c>
      <c r="D34" s="118"/>
      <c r="E34" s="216"/>
      <c r="F34" s="109"/>
      <c r="G34" s="109"/>
      <c r="H34" s="109"/>
      <c r="I34" s="109"/>
      <c r="J34" s="109"/>
      <c r="K34" s="109"/>
      <c r="L34" s="109"/>
      <c r="M34" s="109"/>
      <c r="N34" s="109"/>
      <c r="O34" s="109"/>
      <c r="P34" s="97">
        <f t="shared" si="0"/>
        <v>0</v>
      </c>
      <c r="Q34" s="187" t="s">
        <v>21</v>
      </c>
      <c r="R34" s="228" t="s">
        <v>21</v>
      </c>
      <c r="S34" s="142" t="s">
        <v>21</v>
      </c>
      <c r="T34" s="157" t="e">
        <f t="shared" si="7"/>
        <v>#DIV/0!</v>
      </c>
      <c r="U34" s="145" t="e">
        <f t="shared" si="8"/>
        <v>#DIV/0!</v>
      </c>
      <c r="V34" s="145" t="e">
        <f t="shared" si="9"/>
        <v>#DIV/0!</v>
      </c>
      <c r="W34" s="150" t="e">
        <f t="shared" si="10"/>
        <v>#DIV/0!</v>
      </c>
      <c r="X34" s="308">
        <v>0</v>
      </c>
      <c r="Y34" s="89"/>
      <c r="Z34" s="300" t="e">
        <f t="shared" si="11"/>
        <v>#DIV/0!</v>
      </c>
      <c r="AA34" s="301" t="e">
        <f t="shared" si="12"/>
        <v>#DIV/0!</v>
      </c>
      <c r="AB34" s="302" t="e">
        <f t="shared" si="13"/>
        <v>#DIV/0!</v>
      </c>
      <c r="AC34" s="165" t="s">
        <v>21</v>
      </c>
      <c r="AD34" s="259"/>
      <c r="AE34" s="251"/>
      <c r="AF34" s="412" t="s">
        <v>21</v>
      </c>
      <c r="AG34" s="448" t="e">
        <f>(H33+H34+I33+I34)/(12*(D33+D34))*1000</f>
        <v>#DIV/0!</v>
      </c>
      <c r="AH34" s="168" t="s">
        <v>21</v>
      </c>
      <c r="AI34" s="169">
        <f t="shared" si="4"/>
        <v>0</v>
      </c>
      <c r="AJ34" s="166" t="s">
        <v>21</v>
      </c>
      <c r="AK34" s="167" t="s">
        <v>21</v>
      </c>
      <c r="AL34" s="176" t="s">
        <v>21</v>
      </c>
      <c r="AM34" s="211"/>
      <c r="AN34" s="166" t="s">
        <v>21</v>
      </c>
      <c r="AO34" s="166" t="s">
        <v>21</v>
      </c>
      <c r="AP34" s="167" t="s">
        <v>21</v>
      </c>
      <c r="AQ34" s="174" t="s">
        <v>21</v>
      </c>
      <c r="AR34" s="191">
        <f t="shared" si="14"/>
        <v>0</v>
      </c>
      <c r="AS34" s="61">
        <f t="shared" si="5"/>
        <v>0</v>
      </c>
      <c r="AT34" s="60"/>
      <c r="AU34" s="62" t="e">
        <f t="shared" si="6"/>
        <v>#DIV/0!</v>
      </c>
      <c r="AV34" s="70"/>
      <c r="AW34" s="118"/>
      <c r="AX34" s="63"/>
      <c r="AZ34" s="64"/>
    </row>
    <row r="35" spans="1:52" x14ac:dyDescent="0.2">
      <c r="A35" s="82"/>
      <c r="B35" s="458"/>
      <c r="C35" s="287" t="s">
        <v>11</v>
      </c>
      <c r="D35" s="240"/>
      <c r="E35" s="217"/>
      <c r="F35" s="110"/>
      <c r="G35" s="110"/>
      <c r="H35" s="110"/>
      <c r="I35" s="110"/>
      <c r="J35" s="110"/>
      <c r="K35" s="110"/>
      <c r="L35" s="110"/>
      <c r="M35" s="110"/>
      <c r="N35" s="110"/>
      <c r="O35" s="110"/>
      <c r="P35" s="98">
        <f t="shared" si="0"/>
        <v>0</v>
      </c>
      <c r="Q35" s="186">
        <f>P35+P36</f>
        <v>0</v>
      </c>
      <c r="R35" s="354"/>
      <c r="S35" s="126">
        <f>Q35-R35</f>
        <v>0</v>
      </c>
      <c r="T35" s="158" t="e">
        <f t="shared" si="7"/>
        <v>#DIV/0!</v>
      </c>
      <c r="U35" s="146" t="e">
        <f t="shared" si="8"/>
        <v>#DIV/0!</v>
      </c>
      <c r="V35" s="146" t="e">
        <f t="shared" si="9"/>
        <v>#DIV/0!</v>
      </c>
      <c r="W35" s="151" t="e">
        <f t="shared" si="10"/>
        <v>#DIV/0!</v>
      </c>
      <c r="X35" s="307">
        <v>0.02</v>
      </c>
      <c r="Y35" s="88"/>
      <c r="Z35" s="297" t="e">
        <f t="shared" si="11"/>
        <v>#DIV/0!</v>
      </c>
      <c r="AA35" s="298" t="e">
        <f t="shared" si="12"/>
        <v>#DIV/0!</v>
      </c>
      <c r="AB35" s="299" t="e">
        <f t="shared" si="13"/>
        <v>#DIV/0!</v>
      </c>
      <c r="AC35" s="74" t="e">
        <f>(Y35*Z35+Y36*Z36)*0.012</f>
        <v>#DIV/0!</v>
      </c>
      <c r="AD35" s="258"/>
      <c r="AE35" s="250"/>
      <c r="AF35" s="411" t="e">
        <f>AD35+AD36+AE35-AC35</f>
        <v>#DIV/0!</v>
      </c>
      <c r="AG35" s="4" t="e">
        <f>AF35/(12*(Y35+Y36))*1000</f>
        <v>#DIV/0!</v>
      </c>
      <c r="AH35" s="5" t="e">
        <f>AG35/AG36</f>
        <v>#DIV/0!</v>
      </c>
      <c r="AI35" s="270">
        <f t="shared" si="4"/>
        <v>0</v>
      </c>
      <c r="AJ35" s="9" t="e">
        <f>AD35+AD36+AE35-(AI35*Z35+AI36*Z36)*0.012</f>
        <v>#DIV/0!</v>
      </c>
      <c r="AK35" s="4" t="e">
        <f>AJ35/(12*(AI35+AI36))*1000</f>
        <v>#DIV/0!</v>
      </c>
      <c r="AL35" s="175" t="e">
        <f>AK35/AG36</f>
        <v>#DIV/0!</v>
      </c>
      <c r="AM35" s="179"/>
      <c r="AN35" s="178" t="e">
        <f>(AM35+AM36)/(12*(AI35+AI36))*1000</f>
        <v>#DIV/0!</v>
      </c>
      <c r="AO35" s="4" t="e">
        <f>(H35+I35+H36+I36)/(12*(D35+D36))*1000+AK35+AN35</f>
        <v>#DIV/0!</v>
      </c>
      <c r="AP35" s="6" t="e">
        <f>(AK35+AN35)/((H35+I35+H36+I36)*1000)*(D35+D36)*12</f>
        <v>#DIV/0!</v>
      </c>
      <c r="AQ35" s="173" t="e">
        <f>AO35/((H35+I35+H36+I36)*1000)*(D35+D36)*12</f>
        <v>#DIV/0!</v>
      </c>
      <c r="AR35" s="190">
        <f t="shared" si="14"/>
        <v>0</v>
      </c>
      <c r="AS35" s="66">
        <f t="shared" si="5"/>
        <v>0</v>
      </c>
      <c r="AT35" s="65"/>
      <c r="AU35" s="67" t="e">
        <f t="shared" ref="AU35:AU36" si="15">W35/AT35</f>
        <v>#DIV/0!</v>
      </c>
      <c r="AV35" s="69"/>
      <c r="AW35" s="240"/>
      <c r="AX35" s="14" t="e">
        <f>(AR35+AR36+AE35-AV35-AV36)/((AW35+AW36)*12)</f>
        <v>#DIV/0!</v>
      </c>
      <c r="AZ35" s="36">
        <f>IF(AR35+AR36+AE35-AV35-AV36&lt;0,AR35+AR36+AE35-AV35-AV36,0)</f>
        <v>0</v>
      </c>
    </row>
    <row r="36" spans="1:52" ht="19.5" customHeight="1" thickBot="1" x14ac:dyDescent="0.25">
      <c r="A36" s="83"/>
      <c r="B36" s="456"/>
      <c r="C36" s="288" t="s">
        <v>12</v>
      </c>
      <c r="D36" s="118"/>
      <c r="E36" s="216"/>
      <c r="F36" s="109"/>
      <c r="G36" s="109"/>
      <c r="H36" s="109"/>
      <c r="I36" s="109"/>
      <c r="J36" s="109"/>
      <c r="K36" s="109"/>
      <c r="L36" s="109"/>
      <c r="M36" s="109"/>
      <c r="N36" s="109"/>
      <c r="O36" s="109"/>
      <c r="P36" s="97">
        <f t="shared" si="0"/>
        <v>0</v>
      </c>
      <c r="Q36" s="187" t="s">
        <v>21</v>
      </c>
      <c r="R36" s="228" t="s">
        <v>21</v>
      </c>
      <c r="S36" s="142" t="s">
        <v>21</v>
      </c>
      <c r="T36" s="157" t="e">
        <f t="shared" si="7"/>
        <v>#DIV/0!</v>
      </c>
      <c r="U36" s="145" t="e">
        <f t="shared" si="8"/>
        <v>#DIV/0!</v>
      </c>
      <c r="V36" s="145" t="e">
        <f t="shared" si="9"/>
        <v>#DIV/0!</v>
      </c>
      <c r="W36" s="150" t="e">
        <f t="shared" si="10"/>
        <v>#DIV/0!</v>
      </c>
      <c r="X36" s="308">
        <v>0</v>
      </c>
      <c r="Y36" s="89"/>
      <c r="Z36" s="300" t="e">
        <f t="shared" si="11"/>
        <v>#DIV/0!</v>
      </c>
      <c r="AA36" s="301" t="e">
        <f t="shared" si="12"/>
        <v>#DIV/0!</v>
      </c>
      <c r="AB36" s="302" t="e">
        <f t="shared" si="13"/>
        <v>#DIV/0!</v>
      </c>
      <c r="AC36" s="165" t="s">
        <v>21</v>
      </c>
      <c r="AD36" s="259"/>
      <c r="AE36" s="251"/>
      <c r="AF36" s="412" t="s">
        <v>21</v>
      </c>
      <c r="AG36" s="448" t="e">
        <f>(H35+H36+I35+I36)/(12*(D35+D36))*1000</f>
        <v>#DIV/0!</v>
      </c>
      <c r="AH36" s="168" t="s">
        <v>21</v>
      </c>
      <c r="AI36" s="169">
        <f t="shared" si="4"/>
        <v>0</v>
      </c>
      <c r="AJ36" s="166" t="s">
        <v>21</v>
      </c>
      <c r="AK36" s="167" t="s">
        <v>21</v>
      </c>
      <c r="AL36" s="176" t="s">
        <v>21</v>
      </c>
      <c r="AM36" s="211"/>
      <c r="AN36" s="166" t="s">
        <v>21</v>
      </c>
      <c r="AO36" s="166" t="s">
        <v>21</v>
      </c>
      <c r="AP36" s="167" t="s">
        <v>21</v>
      </c>
      <c r="AQ36" s="174" t="s">
        <v>21</v>
      </c>
      <c r="AR36" s="191">
        <f t="shared" si="14"/>
        <v>0</v>
      </c>
      <c r="AS36" s="61">
        <f t="shared" si="5"/>
        <v>0</v>
      </c>
      <c r="AT36" s="60"/>
      <c r="AU36" s="62" t="e">
        <f t="shared" si="15"/>
        <v>#DIV/0!</v>
      </c>
      <c r="AV36" s="70"/>
      <c r="AW36" s="118"/>
      <c r="AX36" s="63"/>
      <c r="AZ36" s="64"/>
    </row>
    <row r="37" spans="1:52" x14ac:dyDescent="0.2">
      <c r="A37" s="82"/>
      <c r="B37" s="458"/>
      <c r="C37" s="287" t="s">
        <v>11</v>
      </c>
      <c r="D37" s="240"/>
      <c r="E37" s="217"/>
      <c r="F37" s="110"/>
      <c r="G37" s="110"/>
      <c r="H37" s="110"/>
      <c r="I37" s="110"/>
      <c r="J37" s="110"/>
      <c r="K37" s="110"/>
      <c r="L37" s="110"/>
      <c r="M37" s="110"/>
      <c r="N37" s="110"/>
      <c r="O37" s="110"/>
      <c r="P37" s="98">
        <f t="shared" si="0"/>
        <v>0</v>
      </c>
      <c r="Q37" s="186">
        <f>P37+P38</f>
        <v>0</v>
      </c>
      <c r="R37" s="354"/>
      <c r="S37" s="126">
        <f>Q37-R37</f>
        <v>0</v>
      </c>
      <c r="T37" s="158" t="e">
        <f t="shared" si="7"/>
        <v>#DIV/0!</v>
      </c>
      <c r="U37" s="146" t="e">
        <f t="shared" si="8"/>
        <v>#DIV/0!</v>
      </c>
      <c r="V37" s="146" t="e">
        <f t="shared" si="9"/>
        <v>#DIV/0!</v>
      </c>
      <c r="W37" s="151" t="e">
        <f t="shared" si="10"/>
        <v>#DIV/0!</v>
      </c>
      <c r="X37" s="307">
        <v>0.02</v>
      </c>
      <c r="Y37" s="88"/>
      <c r="Z37" s="297" t="e">
        <f t="shared" si="11"/>
        <v>#DIV/0!</v>
      </c>
      <c r="AA37" s="298" t="e">
        <f t="shared" si="12"/>
        <v>#DIV/0!</v>
      </c>
      <c r="AB37" s="299" t="e">
        <f t="shared" si="13"/>
        <v>#DIV/0!</v>
      </c>
      <c r="AC37" s="74" t="e">
        <f>(Y37*Z37+Y38*Z38)*0.012</f>
        <v>#DIV/0!</v>
      </c>
      <c r="AD37" s="258"/>
      <c r="AE37" s="250"/>
      <c r="AF37" s="411" t="e">
        <f>AD37+AD38+AE37-AC37</f>
        <v>#DIV/0!</v>
      </c>
      <c r="AG37" s="4" t="e">
        <f>AF37/(12*(Y37+Y38))*1000</f>
        <v>#DIV/0!</v>
      </c>
      <c r="AH37" s="5" t="e">
        <f>AG37/AG38</f>
        <v>#DIV/0!</v>
      </c>
      <c r="AI37" s="270">
        <f t="shared" si="4"/>
        <v>0</v>
      </c>
      <c r="AJ37" s="9" t="e">
        <f>AD37+AD38+AE37-(AI37*Z37+AI38*Z38)*0.012</f>
        <v>#DIV/0!</v>
      </c>
      <c r="AK37" s="4" t="e">
        <f>AJ37/(12*(AI37+AI38))*1000</f>
        <v>#DIV/0!</v>
      </c>
      <c r="AL37" s="175" t="e">
        <f>AK37/AG38</f>
        <v>#DIV/0!</v>
      </c>
      <c r="AM37" s="179"/>
      <c r="AN37" s="178" t="e">
        <f>(AM37+AM38)/(12*(AI37+AI38))*1000</f>
        <v>#DIV/0!</v>
      </c>
      <c r="AO37" s="4" t="e">
        <f>(H37+I37+H38+I38)/(12*(D37+D38))*1000+AK37+AN37</f>
        <v>#DIV/0!</v>
      </c>
      <c r="AP37" s="6" t="e">
        <f>(AK37+AN37)/((H37+I37+H38+I38)*1000)*(D37+D38)*12</f>
        <v>#DIV/0!</v>
      </c>
      <c r="AQ37" s="173" t="e">
        <f>AO37/((H37+I37+H38+I38)*1000)*(D37+D38)*12</f>
        <v>#DIV/0!</v>
      </c>
      <c r="AR37" s="190">
        <f t="shared" si="14"/>
        <v>0</v>
      </c>
      <c r="AS37" s="66">
        <f t="shared" ref="AS37:AS68" si="16">H37+I37</f>
        <v>0</v>
      </c>
      <c r="AT37" s="65"/>
      <c r="AU37" s="67" t="e">
        <f t="shared" si="6"/>
        <v>#DIV/0!</v>
      </c>
      <c r="AV37" s="69"/>
      <c r="AW37" s="240"/>
      <c r="AX37" s="14" t="e">
        <f>(AR37+AR38+AE37-AV37-AV38)/((AW37+AW38)*12)</f>
        <v>#DIV/0!</v>
      </c>
      <c r="AZ37" s="36">
        <f>IF(AR37+AR38+AE37-AV37-AV38&lt;0,AR37+AR38+AE37-AV37-AV38,0)</f>
        <v>0</v>
      </c>
    </row>
    <row r="38" spans="1:52" ht="13.5" thickBot="1" x14ac:dyDescent="0.25">
      <c r="A38" s="83"/>
      <c r="B38" s="456"/>
      <c r="C38" s="288" t="s">
        <v>12</v>
      </c>
      <c r="D38" s="118"/>
      <c r="E38" s="216"/>
      <c r="F38" s="109"/>
      <c r="G38" s="109"/>
      <c r="H38" s="109"/>
      <c r="I38" s="109"/>
      <c r="J38" s="109"/>
      <c r="K38" s="109"/>
      <c r="L38" s="109"/>
      <c r="M38" s="109"/>
      <c r="N38" s="109"/>
      <c r="O38" s="109"/>
      <c r="P38" s="97">
        <f t="shared" si="0"/>
        <v>0</v>
      </c>
      <c r="Q38" s="187" t="s">
        <v>21</v>
      </c>
      <c r="R38" s="228" t="s">
        <v>21</v>
      </c>
      <c r="S38" s="142" t="s">
        <v>21</v>
      </c>
      <c r="T38" s="157" t="e">
        <f t="shared" si="7"/>
        <v>#DIV/0!</v>
      </c>
      <c r="U38" s="145" t="e">
        <f t="shared" si="8"/>
        <v>#DIV/0!</v>
      </c>
      <c r="V38" s="145" t="e">
        <f t="shared" si="9"/>
        <v>#DIV/0!</v>
      </c>
      <c r="W38" s="150" t="e">
        <f t="shared" si="10"/>
        <v>#DIV/0!</v>
      </c>
      <c r="X38" s="308">
        <v>0</v>
      </c>
      <c r="Y38" s="89"/>
      <c r="Z38" s="300" t="e">
        <f t="shared" si="11"/>
        <v>#DIV/0!</v>
      </c>
      <c r="AA38" s="301" t="e">
        <f t="shared" si="12"/>
        <v>#DIV/0!</v>
      </c>
      <c r="AB38" s="302" t="e">
        <f t="shared" si="13"/>
        <v>#DIV/0!</v>
      </c>
      <c r="AC38" s="165" t="s">
        <v>21</v>
      </c>
      <c r="AD38" s="259"/>
      <c r="AE38" s="251"/>
      <c r="AF38" s="412" t="s">
        <v>21</v>
      </c>
      <c r="AG38" s="448" t="e">
        <f>(H37+H38+I37+I38)/(12*(D37+D38))*1000</f>
        <v>#DIV/0!</v>
      </c>
      <c r="AH38" s="168" t="s">
        <v>21</v>
      </c>
      <c r="AI38" s="169">
        <f t="shared" si="4"/>
        <v>0</v>
      </c>
      <c r="AJ38" s="166" t="s">
        <v>21</v>
      </c>
      <c r="AK38" s="167" t="s">
        <v>21</v>
      </c>
      <c r="AL38" s="176" t="s">
        <v>21</v>
      </c>
      <c r="AM38" s="211"/>
      <c r="AN38" s="166" t="s">
        <v>21</v>
      </c>
      <c r="AO38" s="166" t="s">
        <v>21</v>
      </c>
      <c r="AP38" s="167" t="s">
        <v>21</v>
      </c>
      <c r="AQ38" s="174" t="s">
        <v>21</v>
      </c>
      <c r="AR38" s="191">
        <f t="shared" si="14"/>
        <v>0</v>
      </c>
      <c r="AS38" s="61">
        <f t="shared" si="16"/>
        <v>0</v>
      </c>
      <c r="AT38" s="60"/>
      <c r="AU38" s="62" t="e">
        <f t="shared" si="6"/>
        <v>#DIV/0!</v>
      </c>
      <c r="AV38" s="70"/>
      <c r="AW38" s="118"/>
      <c r="AX38" s="63"/>
      <c r="AZ38" s="64"/>
    </row>
    <row r="39" spans="1:52" x14ac:dyDescent="0.2">
      <c r="A39" s="82"/>
      <c r="B39" s="458"/>
      <c r="C39" s="287" t="s">
        <v>11</v>
      </c>
      <c r="D39" s="240"/>
      <c r="E39" s="217"/>
      <c r="F39" s="110"/>
      <c r="G39" s="110"/>
      <c r="H39" s="110"/>
      <c r="I39" s="110"/>
      <c r="J39" s="110"/>
      <c r="K39" s="110"/>
      <c r="L39" s="110"/>
      <c r="M39" s="110"/>
      <c r="N39" s="110"/>
      <c r="O39" s="110"/>
      <c r="P39" s="98">
        <f t="shared" si="0"/>
        <v>0</v>
      </c>
      <c r="Q39" s="186">
        <f>P39+P40</f>
        <v>0</v>
      </c>
      <c r="R39" s="354"/>
      <c r="S39" s="126">
        <f>Q39-R39</f>
        <v>0</v>
      </c>
      <c r="T39" s="158" t="e">
        <f t="shared" si="7"/>
        <v>#DIV/0!</v>
      </c>
      <c r="U39" s="146" t="e">
        <f t="shared" si="8"/>
        <v>#DIV/0!</v>
      </c>
      <c r="V39" s="146" t="e">
        <f t="shared" si="9"/>
        <v>#DIV/0!</v>
      </c>
      <c r="W39" s="151" t="e">
        <f t="shared" si="10"/>
        <v>#DIV/0!</v>
      </c>
      <c r="X39" s="307">
        <v>0.02</v>
      </c>
      <c r="Y39" s="88"/>
      <c r="Z39" s="297" t="e">
        <f t="shared" si="11"/>
        <v>#DIV/0!</v>
      </c>
      <c r="AA39" s="298" t="e">
        <f t="shared" si="12"/>
        <v>#DIV/0!</v>
      </c>
      <c r="AB39" s="299" t="e">
        <f t="shared" si="13"/>
        <v>#DIV/0!</v>
      </c>
      <c r="AC39" s="74" t="e">
        <f>(Y39*Z39+Y40*Z40)*0.012</f>
        <v>#DIV/0!</v>
      </c>
      <c r="AD39" s="258"/>
      <c r="AE39" s="250"/>
      <c r="AF39" s="411" t="e">
        <f>AD39+AD40+AE39-AC39</f>
        <v>#DIV/0!</v>
      </c>
      <c r="AG39" s="4" t="e">
        <f>AF39/(12*(Y39+Y40))*1000</f>
        <v>#DIV/0!</v>
      </c>
      <c r="AH39" s="5" t="e">
        <f>AG39/AG40</f>
        <v>#DIV/0!</v>
      </c>
      <c r="AI39" s="270">
        <f t="shared" si="4"/>
        <v>0</v>
      </c>
      <c r="AJ39" s="9" t="e">
        <f>AD39+AD40+AE39-(AI39*Z39+AI40*Z40)*0.012</f>
        <v>#DIV/0!</v>
      </c>
      <c r="AK39" s="4" t="e">
        <f>AJ39/(12*(AI39+AI40))*1000</f>
        <v>#DIV/0!</v>
      </c>
      <c r="AL39" s="175" t="e">
        <f>AK39/AG40</f>
        <v>#DIV/0!</v>
      </c>
      <c r="AM39" s="179"/>
      <c r="AN39" s="178" t="e">
        <f>(AM39+AM40)/(12*(AI39+AI40))*1000</f>
        <v>#DIV/0!</v>
      </c>
      <c r="AO39" s="4" t="e">
        <f>(H39+I39+H40+I40)/(12*(D39+D40))*1000+AK39+AN39</f>
        <v>#DIV/0!</v>
      </c>
      <c r="AP39" s="6" t="e">
        <f>(AK39+AN39)/((H39+I39+H40+I40)*1000)*(D39+D40)*12</f>
        <v>#DIV/0!</v>
      </c>
      <c r="AQ39" s="173" t="e">
        <f>AO39/((H39+I39+H40+I40)*1000)*(D39+D40)*12</f>
        <v>#DIV/0!</v>
      </c>
      <c r="AR39" s="190">
        <f t="shared" si="14"/>
        <v>0</v>
      </c>
      <c r="AS39" s="66">
        <f t="shared" si="16"/>
        <v>0</v>
      </c>
      <c r="AT39" s="65"/>
      <c r="AU39" s="67" t="e">
        <f t="shared" si="6"/>
        <v>#DIV/0!</v>
      </c>
      <c r="AV39" s="69"/>
      <c r="AW39" s="240"/>
      <c r="AX39" s="14" t="e">
        <f>(AR39+AR40+AE39-AV39-AV40)/((AW39+AW40)*12)</f>
        <v>#DIV/0!</v>
      </c>
      <c r="AZ39" s="36">
        <f>IF(AR39+AR40+AE39-AV39-AV40&lt;0,AR39+AR40+AE39-AV39-AV40,0)</f>
        <v>0</v>
      </c>
    </row>
    <row r="40" spans="1:52" ht="13.5" thickBot="1" x14ac:dyDescent="0.25">
      <c r="A40" s="83"/>
      <c r="B40" s="456"/>
      <c r="C40" s="288" t="s">
        <v>12</v>
      </c>
      <c r="D40" s="118"/>
      <c r="E40" s="216"/>
      <c r="F40" s="109"/>
      <c r="G40" s="109"/>
      <c r="H40" s="109"/>
      <c r="I40" s="109"/>
      <c r="J40" s="109"/>
      <c r="K40" s="109"/>
      <c r="L40" s="109"/>
      <c r="M40" s="109"/>
      <c r="N40" s="109"/>
      <c r="O40" s="109"/>
      <c r="P40" s="97">
        <f t="shared" si="0"/>
        <v>0</v>
      </c>
      <c r="Q40" s="187" t="s">
        <v>21</v>
      </c>
      <c r="R40" s="228" t="s">
        <v>21</v>
      </c>
      <c r="S40" s="142" t="s">
        <v>21</v>
      </c>
      <c r="T40" s="157" t="e">
        <f t="shared" si="7"/>
        <v>#DIV/0!</v>
      </c>
      <c r="U40" s="145" t="e">
        <f t="shared" si="8"/>
        <v>#DIV/0!</v>
      </c>
      <c r="V40" s="145" t="e">
        <f t="shared" si="9"/>
        <v>#DIV/0!</v>
      </c>
      <c r="W40" s="150" t="e">
        <f t="shared" si="10"/>
        <v>#DIV/0!</v>
      </c>
      <c r="X40" s="308">
        <v>0</v>
      </c>
      <c r="Y40" s="89"/>
      <c r="Z40" s="300" t="e">
        <f t="shared" si="11"/>
        <v>#DIV/0!</v>
      </c>
      <c r="AA40" s="301" t="e">
        <f t="shared" si="12"/>
        <v>#DIV/0!</v>
      </c>
      <c r="AB40" s="302" t="e">
        <f t="shared" si="13"/>
        <v>#DIV/0!</v>
      </c>
      <c r="AC40" s="165" t="s">
        <v>21</v>
      </c>
      <c r="AD40" s="259"/>
      <c r="AE40" s="251"/>
      <c r="AF40" s="412" t="s">
        <v>21</v>
      </c>
      <c r="AG40" s="448" t="e">
        <f>(H39+H40+I39+I40)/(12*(D39+D40))*1000</f>
        <v>#DIV/0!</v>
      </c>
      <c r="AH40" s="168" t="s">
        <v>21</v>
      </c>
      <c r="AI40" s="169">
        <f t="shared" si="4"/>
        <v>0</v>
      </c>
      <c r="AJ40" s="166" t="s">
        <v>21</v>
      </c>
      <c r="AK40" s="167" t="s">
        <v>21</v>
      </c>
      <c r="AL40" s="176" t="s">
        <v>21</v>
      </c>
      <c r="AM40" s="211"/>
      <c r="AN40" s="166" t="s">
        <v>21</v>
      </c>
      <c r="AO40" s="166" t="s">
        <v>21</v>
      </c>
      <c r="AP40" s="167" t="s">
        <v>21</v>
      </c>
      <c r="AQ40" s="174" t="s">
        <v>21</v>
      </c>
      <c r="AR40" s="191">
        <f t="shared" si="14"/>
        <v>0</v>
      </c>
      <c r="AS40" s="61">
        <f t="shared" si="16"/>
        <v>0</v>
      </c>
      <c r="AT40" s="60"/>
      <c r="AU40" s="62" t="e">
        <f t="shared" si="6"/>
        <v>#DIV/0!</v>
      </c>
      <c r="AV40" s="70"/>
      <c r="AW40" s="118"/>
      <c r="AX40" s="63"/>
      <c r="AZ40" s="64"/>
    </row>
    <row r="41" spans="1:52" x14ac:dyDescent="0.2">
      <c r="A41" s="82"/>
      <c r="B41" s="458"/>
      <c r="C41" s="287" t="s">
        <v>11</v>
      </c>
      <c r="D41" s="240"/>
      <c r="E41" s="217"/>
      <c r="F41" s="110"/>
      <c r="G41" s="110"/>
      <c r="H41" s="110"/>
      <c r="I41" s="110"/>
      <c r="J41" s="110"/>
      <c r="K41" s="110"/>
      <c r="L41" s="110"/>
      <c r="M41" s="110"/>
      <c r="N41" s="110"/>
      <c r="O41" s="110"/>
      <c r="P41" s="98">
        <f t="shared" si="0"/>
        <v>0</v>
      </c>
      <c r="Q41" s="186">
        <f>P41+P42</f>
        <v>0</v>
      </c>
      <c r="R41" s="354"/>
      <c r="S41" s="126">
        <f>Q41-R41</f>
        <v>0</v>
      </c>
      <c r="T41" s="158" t="e">
        <f t="shared" si="7"/>
        <v>#DIV/0!</v>
      </c>
      <c r="U41" s="146" t="e">
        <f t="shared" si="8"/>
        <v>#DIV/0!</v>
      </c>
      <c r="V41" s="146" t="e">
        <f t="shared" si="9"/>
        <v>#DIV/0!</v>
      </c>
      <c r="W41" s="151" t="e">
        <f t="shared" si="10"/>
        <v>#DIV/0!</v>
      </c>
      <c r="X41" s="307">
        <v>0.02</v>
      </c>
      <c r="Y41" s="88"/>
      <c r="Z41" s="297" t="e">
        <f t="shared" si="11"/>
        <v>#DIV/0!</v>
      </c>
      <c r="AA41" s="298" t="e">
        <f t="shared" si="12"/>
        <v>#DIV/0!</v>
      </c>
      <c r="AB41" s="299" t="e">
        <f t="shared" si="13"/>
        <v>#DIV/0!</v>
      </c>
      <c r="AC41" s="74" t="e">
        <f>(Y41*Z41+Y42*Z42)*0.012</f>
        <v>#DIV/0!</v>
      </c>
      <c r="AD41" s="258"/>
      <c r="AE41" s="250"/>
      <c r="AF41" s="411" t="e">
        <f>AD41+AD42+AE41-AC41</f>
        <v>#DIV/0!</v>
      </c>
      <c r="AG41" s="4" t="e">
        <f>AF41/(12*(Y41+Y42))*1000</f>
        <v>#DIV/0!</v>
      </c>
      <c r="AH41" s="5" t="e">
        <f>AG41/AG42</f>
        <v>#DIV/0!</v>
      </c>
      <c r="AI41" s="270">
        <f t="shared" si="4"/>
        <v>0</v>
      </c>
      <c r="AJ41" s="9" t="e">
        <f>AD41+AD42+AE41-(AI41*Z41+AI42*Z42)*0.012</f>
        <v>#DIV/0!</v>
      </c>
      <c r="AK41" s="4" t="e">
        <f>AJ41/(12*(AI41+AI42))*1000</f>
        <v>#DIV/0!</v>
      </c>
      <c r="AL41" s="175" t="e">
        <f>AK41/AG42</f>
        <v>#DIV/0!</v>
      </c>
      <c r="AM41" s="179"/>
      <c r="AN41" s="178" t="e">
        <f>(AM41+AM42)/(12*(AI41+AI42))*1000</f>
        <v>#DIV/0!</v>
      </c>
      <c r="AO41" s="4" t="e">
        <f>(H41+I41+H42+I42)/(12*(D41+D42))*1000+AK41+AN41</f>
        <v>#DIV/0!</v>
      </c>
      <c r="AP41" s="6" t="e">
        <f>(AK41+AN41)/((H41+I41+H42+I42)*1000)*(D41+D42)*12</f>
        <v>#DIV/0!</v>
      </c>
      <c r="AQ41" s="173" t="e">
        <f>AO41/((H41+I41+H42+I42)*1000)*(D41+D42)*12</f>
        <v>#DIV/0!</v>
      </c>
      <c r="AR41" s="190">
        <f t="shared" si="14"/>
        <v>0</v>
      </c>
      <c r="AS41" s="66">
        <f t="shared" si="16"/>
        <v>0</v>
      </c>
      <c r="AT41" s="65"/>
      <c r="AU41" s="67" t="e">
        <f t="shared" si="6"/>
        <v>#DIV/0!</v>
      </c>
      <c r="AV41" s="69"/>
      <c r="AW41" s="240"/>
      <c r="AX41" s="14" t="e">
        <f>(AR41+AR42+AE41-AV41-AV42)/((AW41+AW42)*12)</f>
        <v>#DIV/0!</v>
      </c>
      <c r="AZ41" s="36">
        <f>IF(AR41+AR42+AE41-AV41-AV42&lt;0,AR41+AR42+AE41-AV41-AV42,0)</f>
        <v>0</v>
      </c>
    </row>
    <row r="42" spans="1:52" ht="13.5" thickBot="1" x14ac:dyDescent="0.25">
      <c r="A42" s="83"/>
      <c r="B42" s="456"/>
      <c r="C42" s="288" t="s">
        <v>12</v>
      </c>
      <c r="D42" s="118"/>
      <c r="E42" s="216"/>
      <c r="F42" s="109"/>
      <c r="G42" s="109"/>
      <c r="H42" s="109"/>
      <c r="I42" s="109"/>
      <c r="J42" s="109"/>
      <c r="K42" s="109"/>
      <c r="L42" s="109"/>
      <c r="M42" s="109"/>
      <c r="N42" s="109"/>
      <c r="O42" s="109"/>
      <c r="P42" s="97">
        <f t="shared" si="0"/>
        <v>0</v>
      </c>
      <c r="Q42" s="187" t="s">
        <v>21</v>
      </c>
      <c r="R42" s="228" t="s">
        <v>21</v>
      </c>
      <c r="S42" s="142" t="s">
        <v>21</v>
      </c>
      <c r="T42" s="157" t="e">
        <f t="shared" si="7"/>
        <v>#DIV/0!</v>
      </c>
      <c r="U42" s="145" t="e">
        <f t="shared" si="8"/>
        <v>#DIV/0!</v>
      </c>
      <c r="V42" s="145" t="e">
        <f t="shared" si="9"/>
        <v>#DIV/0!</v>
      </c>
      <c r="W42" s="150" t="e">
        <f t="shared" si="10"/>
        <v>#DIV/0!</v>
      </c>
      <c r="X42" s="308">
        <v>0</v>
      </c>
      <c r="Y42" s="89"/>
      <c r="Z42" s="300" t="e">
        <f t="shared" si="11"/>
        <v>#DIV/0!</v>
      </c>
      <c r="AA42" s="301" t="e">
        <f t="shared" si="12"/>
        <v>#DIV/0!</v>
      </c>
      <c r="AB42" s="302" t="e">
        <f t="shared" si="13"/>
        <v>#DIV/0!</v>
      </c>
      <c r="AC42" s="165" t="s">
        <v>21</v>
      </c>
      <c r="AD42" s="259"/>
      <c r="AE42" s="251"/>
      <c r="AF42" s="412" t="s">
        <v>21</v>
      </c>
      <c r="AG42" s="448" t="e">
        <f>(H41+H42+I41+I42)/(12*(D41+D42))*1000</f>
        <v>#DIV/0!</v>
      </c>
      <c r="AH42" s="168" t="s">
        <v>21</v>
      </c>
      <c r="AI42" s="169">
        <f t="shared" si="4"/>
        <v>0</v>
      </c>
      <c r="AJ42" s="166" t="s">
        <v>21</v>
      </c>
      <c r="AK42" s="167" t="s">
        <v>21</v>
      </c>
      <c r="AL42" s="176" t="s">
        <v>21</v>
      </c>
      <c r="AM42" s="211"/>
      <c r="AN42" s="166" t="s">
        <v>21</v>
      </c>
      <c r="AO42" s="166" t="s">
        <v>21</v>
      </c>
      <c r="AP42" s="167" t="s">
        <v>21</v>
      </c>
      <c r="AQ42" s="174" t="s">
        <v>21</v>
      </c>
      <c r="AR42" s="191">
        <f t="shared" si="14"/>
        <v>0</v>
      </c>
      <c r="AS42" s="61">
        <f t="shared" si="16"/>
        <v>0</v>
      </c>
      <c r="AT42" s="60"/>
      <c r="AU42" s="62" t="e">
        <f t="shared" si="6"/>
        <v>#DIV/0!</v>
      </c>
      <c r="AV42" s="70"/>
      <c r="AW42" s="118"/>
      <c r="AX42" s="63"/>
      <c r="AZ42" s="64"/>
    </row>
    <row r="43" spans="1:52" ht="15.75" customHeight="1" x14ac:dyDescent="0.2">
      <c r="A43" s="82"/>
      <c r="B43" s="458"/>
      <c r="C43" s="287" t="s">
        <v>11</v>
      </c>
      <c r="D43" s="240"/>
      <c r="E43" s="217"/>
      <c r="F43" s="110"/>
      <c r="G43" s="110"/>
      <c r="H43" s="110"/>
      <c r="I43" s="110"/>
      <c r="J43" s="110"/>
      <c r="K43" s="110"/>
      <c r="L43" s="110"/>
      <c r="M43" s="110"/>
      <c r="N43" s="110"/>
      <c r="O43" s="110"/>
      <c r="P43" s="98">
        <f t="shared" si="0"/>
        <v>0</v>
      </c>
      <c r="Q43" s="186">
        <f>P43+P44</f>
        <v>0</v>
      </c>
      <c r="R43" s="354"/>
      <c r="S43" s="126">
        <f>Q43-R43</f>
        <v>0</v>
      </c>
      <c r="T43" s="158" t="e">
        <f t="shared" si="7"/>
        <v>#DIV/0!</v>
      </c>
      <c r="U43" s="146" t="e">
        <f t="shared" si="8"/>
        <v>#DIV/0!</v>
      </c>
      <c r="V43" s="146" t="e">
        <f t="shared" si="9"/>
        <v>#DIV/0!</v>
      </c>
      <c r="W43" s="151" t="e">
        <f t="shared" si="10"/>
        <v>#DIV/0!</v>
      </c>
      <c r="X43" s="307">
        <v>0.02</v>
      </c>
      <c r="Y43" s="88"/>
      <c r="Z43" s="297" t="e">
        <f t="shared" si="11"/>
        <v>#DIV/0!</v>
      </c>
      <c r="AA43" s="298" t="e">
        <f t="shared" si="12"/>
        <v>#DIV/0!</v>
      </c>
      <c r="AB43" s="299" t="e">
        <f t="shared" si="13"/>
        <v>#DIV/0!</v>
      </c>
      <c r="AC43" s="74" t="e">
        <f>(Y43*Z43+Y44*Z44)*0.012</f>
        <v>#DIV/0!</v>
      </c>
      <c r="AD43" s="258"/>
      <c r="AE43" s="250"/>
      <c r="AF43" s="411" t="e">
        <f>AD43+AD44+AE43-AC43</f>
        <v>#DIV/0!</v>
      </c>
      <c r="AG43" s="4" t="e">
        <f>AF43/(12*(Y43+Y44))*1000</f>
        <v>#DIV/0!</v>
      </c>
      <c r="AH43" s="5" t="e">
        <f>AG43/AG44</f>
        <v>#DIV/0!</v>
      </c>
      <c r="AI43" s="270">
        <f t="shared" si="4"/>
        <v>0</v>
      </c>
      <c r="AJ43" s="9" t="e">
        <f>AD43+AD44+AE43-(AI43*Z43+AI44*Z44)*0.012</f>
        <v>#DIV/0!</v>
      </c>
      <c r="AK43" s="4" t="e">
        <f>AJ43/(12*(AI43+AI44))*1000</f>
        <v>#DIV/0!</v>
      </c>
      <c r="AL43" s="175" t="e">
        <f>AK43/AG44</f>
        <v>#DIV/0!</v>
      </c>
      <c r="AM43" s="179"/>
      <c r="AN43" s="178" t="e">
        <f>(AM43+AM44)/(12*(AI43+AI44))*1000</f>
        <v>#DIV/0!</v>
      </c>
      <c r="AO43" s="4" t="e">
        <f>(H43+I43+H44+I44)/(12*(D43+D44))*1000+AK43+AN43</f>
        <v>#DIV/0!</v>
      </c>
      <c r="AP43" s="6" t="e">
        <f>(AK43+AN43)/((H43+I43+H44+I44)*1000)*(D43+D44)*12</f>
        <v>#DIV/0!</v>
      </c>
      <c r="AQ43" s="173" t="e">
        <f>AO43/((H43+I43+H44+I44)*1000)*(D43+D44)*12</f>
        <v>#DIV/0!</v>
      </c>
      <c r="AR43" s="190">
        <f t="shared" si="14"/>
        <v>0</v>
      </c>
      <c r="AS43" s="66">
        <f t="shared" si="16"/>
        <v>0</v>
      </c>
      <c r="AT43" s="65"/>
      <c r="AU43" s="67" t="e">
        <f t="shared" si="6"/>
        <v>#DIV/0!</v>
      </c>
      <c r="AV43" s="69"/>
      <c r="AW43" s="240"/>
      <c r="AX43" s="14" t="e">
        <f>(AR43+AR44+AE43-AV43-AV44)/((AW43+AW44)*12)</f>
        <v>#DIV/0!</v>
      </c>
      <c r="AZ43" s="36">
        <f>IF(AR43+AR44+AE43-AV43-AV44&lt;0,AR43+AR44+AE43-AV43-AV44,0)</f>
        <v>0</v>
      </c>
    </row>
    <row r="44" spans="1:52" ht="15.75" customHeight="1" thickBot="1" x14ac:dyDescent="0.25">
      <c r="A44" s="83"/>
      <c r="B44" s="456"/>
      <c r="C44" s="288" t="s">
        <v>12</v>
      </c>
      <c r="D44" s="118"/>
      <c r="E44" s="216"/>
      <c r="F44" s="109"/>
      <c r="G44" s="109"/>
      <c r="H44" s="109"/>
      <c r="I44" s="109"/>
      <c r="J44" s="109"/>
      <c r="K44" s="109"/>
      <c r="L44" s="109"/>
      <c r="M44" s="109"/>
      <c r="N44" s="109"/>
      <c r="O44" s="109"/>
      <c r="P44" s="97">
        <f t="shared" si="0"/>
        <v>0</v>
      </c>
      <c r="Q44" s="187" t="s">
        <v>21</v>
      </c>
      <c r="R44" s="228" t="s">
        <v>21</v>
      </c>
      <c r="S44" s="142" t="s">
        <v>21</v>
      </c>
      <c r="T44" s="157" t="e">
        <f t="shared" si="7"/>
        <v>#DIV/0!</v>
      </c>
      <c r="U44" s="145" t="e">
        <f t="shared" si="8"/>
        <v>#DIV/0!</v>
      </c>
      <c r="V44" s="145" t="e">
        <f t="shared" si="9"/>
        <v>#DIV/0!</v>
      </c>
      <c r="W44" s="150" t="e">
        <f t="shared" si="10"/>
        <v>#DIV/0!</v>
      </c>
      <c r="X44" s="308">
        <v>0</v>
      </c>
      <c r="Y44" s="89"/>
      <c r="Z44" s="300" t="e">
        <f t="shared" si="11"/>
        <v>#DIV/0!</v>
      </c>
      <c r="AA44" s="301" t="e">
        <f t="shared" si="12"/>
        <v>#DIV/0!</v>
      </c>
      <c r="AB44" s="302" t="e">
        <f t="shared" si="13"/>
        <v>#DIV/0!</v>
      </c>
      <c r="AC44" s="165" t="s">
        <v>21</v>
      </c>
      <c r="AD44" s="259"/>
      <c r="AE44" s="251"/>
      <c r="AF44" s="412" t="s">
        <v>21</v>
      </c>
      <c r="AG44" s="448" t="e">
        <f>(H43+H44+I43+I44)/(12*(D43+D44))*1000</f>
        <v>#DIV/0!</v>
      </c>
      <c r="AH44" s="168" t="s">
        <v>21</v>
      </c>
      <c r="AI44" s="169">
        <f t="shared" si="4"/>
        <v>0</v>
      </c>
      <c r="AJ44" s="166" t="s">
        <v>21</v>
      </c>
      <c r="AK44" s="167" t="s">
        <v>21</v>
      </c>
      <c r="AL44" s="176" t="s">
        <v>21</v>
      </c>
      <c r="AM44" s="211"/>
      <c r="AN44" s="166" t="s">
        <v>21</v>
      </c>
      <c r="AO44" s="166" t="s">
        <v>21</v>
      </c>
      <c r="AP44" s="167" t="s">
        <v>21</v>
      </c>
      <c r="AQ44" s="174" t="s">
        <v>21</v>
      </c>
      <c r="AR44" s="191">
        <f t="shared" si="14"/>
        <v>0</v>
      </c>
      <c r="AS44" s="61">
        <f t="shared" si="16"/>
        <v>0</v>
      </c>
      <c r="AT44" s="60"/>
      <c r="AU44" s="62" t="e">
        <f t="shared" si="6"/>
        <v>#DIV/0!</v>
      </c>
      <c r="AV44" s="263"/>
      <c r="AW44" s="118"/>
      <c r="AX44" s="63"/>
      <c r="AZ44" s="64"/>
    </row>
    <row r="45" spans="1:52" x14ac:dyDescent="0.2">
      <c r="A45" s="303"/>
      <c r="B45" s="459"/>
      <c r="C45" s="289" t="s">
        <v>11</v>
      </c>
      <c r="D45" s="117"/>
      <c r="E45" s="218"/>
      <c r="F45" s="111"/>
      <c r="G45" s="111"/>
      <c r="H45" s="111"/>
      <c r="I45" s="111"/>
      <c r="J45" s="111"/>
      <c r="K45" s="111"/>
      <c r="L45" s="111"/>
      <c r="M45" s="111"/>
      <c r="N45" s="111"/>
      <c r="O45" s="111"/>
      <c r="P45" s="99">
        <f t="shared" si="0"/>
        <v>0</v>
      </c>
      <c r="Q45" s="125">
        <f>P45+P46</f>
        <v>0</v>
      </c>
      <c r="R45" s="397"/>
      <c r="S45" s="126">
        <f>Q45-R45</f>
        <v>0</v>
      </c>
      <c r="T45" s="159" t="e">
        <f t="shared" si="7"/>
        <v>#DIV/0!</v>
      </c>
      <c r="U45" s="147" t="e">
        <f t="shared" si="8"/>
        <v>#DIV/0!</v>
      </c>
      <c r="V45" s="147" t="e">
        <f t="shared" si="9"/>
        <v>#DIV/0!</v>
      </c>
      <c r="W45" s="152" t="e">
        <f t="shared" si="10"/>
        <v>#DIV/0!</v>
      </c>
      <c r="X45" s="337">
        <v>0.02</v>
      </c>
      <c r="Y45" s="338"/>
      <c r="Z45" s="77" t="e">
        <f t="shared" si="11"/>
        <v>#DIV/0!</v>
      </c>
      <c r="AA45" s="339" t="e">
        <f t="shared" si="12"/>
        <v>#DIV/0!</v>
      </c>
      <c r="AB45" s="340" t="e">
        <f t="shared" si="13"/>
        <v>#DIV/0!</v>
      </c>
      <c r="AC45" s="341" t="e">
        <f>(Y45*Z45+Y46*Z46)*0.012</f>
        <v>#DIV/0!</v>
      </c>
      <c r="AD45" s="342"/>
      <c r="AE45" s="343"/>
      <c r="AF45" s="415" t="e">
        <f>AD45+AD46+AE45-AC45</f>
        <v>#DIV/0!</v>
      </c>
      <c r="AG45" s="4" t="e">
        <f>AF45/(12*(Y45+Y46))*1000</f>
        <v>#DIV/0!</v>
      </c>
      <c r="AH45" s="5" t="e">
        <f>AG45/AG46</f>
        <v>#DIV/0!</v>
      </c>
      <c r="AI45" s="346">
        <f t="shared" si="4"/>
        <v>0</v>
      </c>
      <c r="AJ45" s="347" t="e">
        <f>AD45+AD46+AE45-(AI45*Z45+AI46*Z46)*0.012</f>
        <v>#DIV/0!</v>
      </c>
      <c r="AK45" s="344" t="e">
        <f>AJ45/(12*(AI45+AI46))*1000</f>
        <v>#DIV/0!</v>
      </c>
      <c r="AL45" s="348" t="e">
        <f>AK45/AG46</f>
        <v>#DIV/0!</v>
      </c>
      <c r="AM45" s="349"/>
      <c r="AN45" s="350" t="e">
        <f>(AM45+AM46)/(12*(AI45+AI46))*1000</f>
        <v>#DIV/0!</v>
      </c>
      <c r="AO45" s="344" t="e">
        <f>(H45+I45+H46+I46)/(12*(D45+D46))*1000+AK45+AN45</f>
        <v>#DIV/0!</v>
      </c>
      <c r="AP45" s="351" t="e">
        <f>(AK45+AN45)/((H45+I45+H46+I46)*1000)*(D45+D46)*12</f>
        <v>#DIV/0!</v>
      </c>
      <c r="AQ45" s="352" t="e">
        <f>AO45/((H45+I45+H46+I46)*1000)*(D45+D46)*12</f>
        <v>#DIV/0!</v>
      </c>
      <c r="AR45" s="353">
        <f t="shared" si="14"/>
        <v>0</v>
      </c>
      <c r="AS45" s="443">
        <f t="shared" si="16"/>
        <v>0</v>
      </c>
      <c r="AT45" s="444"/>
      <c r="AU45" s="445" t="e">
        <f>W45/AT45</f>
        <v>#DIV/0!</v>
      </c>
      <c r="AV45" s="264"/>
      <c r="AW45" s="117"/>
      <c r="AX45" s="446" t="e">
        <f>(AR45+AR46+AE45-AV45-AV46)/((AW45+AW46)*12)</f>
        <v>#DIV/0!</v>
      </c>
      <c r="AZ45" s="36">
        <f>IF(AR45+AR46+AE45-AV45-AV46&lt;0,AR45+AR46+AE45-AV45-AV46,0)</f>
        <v>0</v>
      </c>
    </row>
    <row r="46" spans="1:52" ht="13.5" thickBot="1" x14ac:dyDescent="0.25">
      <c r="A46" s="83"/>
      <c r="B46" s="456"/>
      <c r="C46" s="288" t="s">
        <v>12</v>
      </c>
      <c r="D46" s="118"/>
      <c r="E46" s="216"/>
      <c r="F46" s="109"/>
      <c r="G46" s="109"/>
      <c r="H46" s="109"/>
      <c r="I46" s="109"/>
      <c r="J46" s="109"/>
      <c r="K46" s="109"/>
      <c r="L46" s="109"/>
      <c r="M46" s="109"/>
      <c r="N46" s="109"/>
      <c r="O46" s="109"/>
      <c r="P46" s="97">
        <f t="shared" si="0"/>
        <v>0</v>
      </c>
      <c r="Q46" s="187" t="s">
        <v>21</v>
      </c>
      <c r="R46" s="228" t="s">
        <v>21</v>
      </c>
      <c r="S46" s="142" t="s">
        <v>21</v>
      </c>
      <c r="T46" s="157" t="e">
        <f t="shared" si="7"/>
        <v>#DIV/0!</v>
      </c>
      <c r="U46" s="145" t="e">
        <f t="shared" si="8"/>
        <v>#DIV/0!</v>
      </c>
      <c r="V46" s="145" t="e">
        <f t="shared" si="9"/>
        <v>#DIV/0!</v>
      </c>
      <c r="W46" s="150" t="e">
        <f t="shared" si="10"/>
        <v>#DIV/0!</v>
      </c>
      <c r="X46" s="308">
        <v>0</v>
      </c>
      <c r="Y46" s="89"/>
      <c r="Z46" s="300" t="e">
        <f t="shared" si="11"/>
        <v>#DIV/0!</v>
      </c>
      <c r="AA46" s="301" t="e">
        <f t="shared" si="12"/>
        <v>#DIV/0!</v>
      </c>
      <c r="AB46" s="302" t="e">
        <f t="shared" si="13"/>
        <v>#DIV/0!</v>
      </c>
      <c r="AC46" s="165" t="s">
        <v>21</v>
      </c>
      <c r="AD46" s="259"/>
      <c r="AE46" s="251"/>
      <c r="AF46" s="412" t="s">
        <v>21</v>
      </c>
      <c r="AG46" s="448" t="e">
        <f>(H45+H46+I45+I46)/(12*(D45+D46))*1000</f>
        <v>#DIV/0!</v>
      </c>
      <c r="AH46" s="168" t="s">
        <v>21</v>
      </c>
      <c r="AI46" s="169">
        <f t="shared" si="4"/>
        <v>0</v>
      </c>
      <c r="AJ46" s="166" t="s">
        <v>21</v>
      </c>
      <c r="AK46" s="167" t="s">
        <v>21</v>
      </c>
      <c r="AL46" s="176" t="s">
        <v>21</v>
      </c>
      <c r="AM46" s="211"/>
      <c r="AN46" s="166" t="s">
        <v>21</v>
      </c>
      <c r="AO46" s="166" t="s">
        <v>21</v>
      </c>
      <c r="AP46" s="167" t="s">
        <v>21</v>
      </c>
      <c r="AQ46" s="174" t="s">
        <v>21</v>
      </c>
      <c r="AR46" s="191">
        <f t="shared" si="14"/>
        <v>0</v>
      </c>
      <c r="AS46" s="61">
        <f t="shared" si="16"/>
        <v>0</v>
      </c>
      <c r="AT46" s="60"/>
      <c r="AU46" s="62" t="e">
        <f t="shared" ref="AU46" si="17">W46/AT46</f>
        <v>#DIV/0!</v>
      </c>
      <c r="AV46" s="263"/>
      <c r="AW46" s="118"/>
      <c r="AX46" s="63"/>
      <c r="AZ46" s="64"/>
    </row>
    <row r="47" spans="1:52" x14ac:dyDescent="0.2">
      <c r="A47" s="82"/>
      <c r="B47" s="458"/>
      <c r="C47" s="287" t="s">
        <v>11</v>
      </c>
      <c r="D47" s="240"/>
      <c r="E47" s="217"/>
      <c r="F47" s="110"/>
      <c r="G47" s="110"/>
      <c r="H47" s="110"/>
      <c r="I47" s="110"/>
      <c r="J47" s="110"/>
      <c r="K47" s="110"/>
      <c r="L47" s="110"/>
      <c r="M47" s="110"/>
      <c r="N47" s="110"/>
      <c r="O47" s="110"/>
      <c r="P47" s="98">
        <f t="shared" si="0"/>
        <v>0</v>
      </c>
      <c r="Q47" s="189">
        <f>P47+P48</f>
        <v>0</v>
      </c>
      <c r="R47" s="424"/>
      <c r="S47" s="137">
        <f>Q47-R47</f>
        <v>0</v>
      </c>
      <c r="T47" s="158" t="e">
        <f t="shared" si="7"/>
        <v>#DIV/0!</v>
      </c>
      <c r="U47" s="146" t="e">
        <f t="shared" si="8"/>
        <v>#DIV/0!</v>
      </c>
      <c r="V47" s="146" t="e">
        <f t="shared" si="9"/>
        <v>#DIV/0!</v>
      </c>
      <c r="W47" s="151" t="e">
        <f t="shared" si="10"/>
        <v>#DIV/0!</v>
      </c>
      <c r="X47" s="425">
        <v>0.02</v>
      </c>
      <c r="Y47" s="426"/>
      <c r="Z47" s="79" t="e">
        <f t="shared" si="11"/>
        <v>#DIV/0!</v>
      </c>
      <c r="AA47" s="427" t="e">
        <f t="shared" si="12"/>
        <v>#DIV/0!</v>
      </c>
      <c r="AB47" s="428" t="e">
        <f t="shared" si="13"/>
        <v>#DIV/0!</v>
      </c>
      <c r="AC47" s="429" t="e">
        <f>(Y47*Z47+Y48*Z48)*0.012</f>
        <v>#DIV/0!</v>
      </c>
      <c r="AD47" s="430"/>
      <c r="AE47" s="431"/>
      <c r="AF47" s="432" t="e">
        <f>AD47+AD48+AE47-AC47</f>
        <v>#DIV/0!</v>
      </c>
      <c r="AG47" s="4" t="e">
        <f>AF47/(12*(Y47+Y48))*1000</f>
        <v>#DIV/0!</v>
      </c>
      <c r="AH47" s="5" t="e">
        <f>AG47/AG48</f>
        <v>#DIV/0!</v>
      </c>
      <c r="AI47" s="434">
        <f t="shared" si="4"/>
        <v>0</v>
      </c>
      <c r="AJ47" s="435" t="e">
        <f>AD47+AD48+AE47-(AI47*Z47+AI48*Z48)*0.012</f>
        <v>#DIV/0!</v>
      </c>
      <c r="AK47" s="433" t="e">
        <f>AJ47/(12*(AI47+AI48))*1000</f>
        <v>#DIV/0!</v>
      </c>
      <c r="AL47" s="436" t="e">
        <f>AK47/AG48</f>
        <v>#DIV/0!</v>
      </c>
      <c r="AM47" s="437"/>
      <c r="AN47" s="438" t="e">
        <f>(AM47+AM48)/(12*(AI47+AI48))*1000</f>
        <v>#DIV/0!</v>
      </c>
      <c r="AO47" s="433" t="e">
        <f>(H47+I47+H48+I48)/(12*(D47+D48))*1000+AK47+AN47</f>
        <v>#DIV/0!</v>
      </c>
      <c r="AP47" s="439" t="e">
        <f>(AK47+AN47)/((H47+I47+H48+I48)*1000)*(D47+D48)*12</f>
        <v>#DIV/0!</v>
      </c>
      <c r="AQ47" s="440" t="e">
        <f>AO47/((H47+I47+H48+I48)*1000)*(D47+D48)*12</f>
        <v>#DIV/0!</v>
      </c>
      <c r="AR47" s="441">
        <f t="shared" si="14"/>
        <v>0</v>
      </c>
      <c r="AS47" s="66">
        <f t="shared" si="16"/>
        <v>0</v>
      </c>
      <c r="AT47" s="65"/>
      <c r="AU47" s="67" t="e">
        <f t="shared" ref="AU47:AU71" si="18">W47/AT47</f>
        <v>#DIV/0!</v>
      </c>
      <c r="AV47" s="442"/>
      <c r="AW47" s="240"/>
      <c r="AX47" s="419" t="e">
        <f>(AR47+AR48+AE47-AV47-AV48)/((AW47+AW48)*12)</f>
        <v>#DIV/0!</v>
      </c>
      <c r="AZ47" s="36">
        <f>IF(AR47+AR48+AE47-AV47-AV48&lt;0,AR47+AR48+AE47-AV47-AV48,0)</f>
        <v>0</v>
      </c>
    </row>
    <row r="48" spans="1:52" ht="13.5" thickBot="1" x14ac:dyDescent="0.25">
      <c r="A48" s="83"/>
      <c r="B48" s="456"/>
      <c r="C48" s="288" t="s">
        <v>12</v>
      </c>
      <c r="D48" s="118"/>
      <c r="E48" s="216"/>
      <c r="F48" s="109"/>
      <c r="G48" s="109"/>
      <c r="H48" s="109"/>
      <c r="I48" s="109"/>
      <c r="J48" s="109"/>
      <c r="K48" s="109"/>
      <c r="L48" s="109"/>
      <c r="M48" s="109"/>
      <c r="N48" s="109"/>
      <c r="O48" s="109"/>
      <c r="P48" s="97">
        <f t="shared" si="0"/>
        <v>0</v>
      </c>
      <c r="Q48" s="187" t="s">
        <v>21</v>
      </c>
      <c r="R48" s="228" t="s">
        <v>21</v>
      </c>
      <c r="S48" s="142" t="s">
        <v>21</v>
      </c>
      <c r="T48" s="157" t="e">
        <f t="shared" si="7"/>
        <v>#DIV/0!</v>
      </c>
      <c r="U48" s="145" t="e">
        <f t="shared" si="8"/>
        <v>#DIV/0!</v>
      </c>
      <c r="V48" s="145" t="e">
        <f t="shared" si="9"/>
        <v>#DIV/0!</v>
      </c>
      <c r="W48" s="150" t="e">
        <f t="shared" si="10"/>
        <v>#DIV/0!</v>
      </c>
      <c r="X48" s="308">
        <v>0</v>
      </c>
      <c r="Y48" s="89"/>
      <c r="Z48" s="300" t="e">
        <f t="shared" si="11"/>
        <v>#DIV/0!</v>
      </c>
      <c r="AA48" s="301" t="e">
        <f t="shared" si="12"/>
        <v>#DIV/0!</v>
      </c>
      <c r="AB48" s="302" t="e">
        <f t="shared" si="13"/>
        <v>#DIV/0!</v>
      </c>
      <c r="AC48" s="165" t="s">
        <v>21</v>
      </c>
      <c r="AD48" s="259"/>
      <c r="AE48" s="251"/>
      <c r="AF48" s="412" t="s">
        <v>21</v>
      </c>
      <c r="AG48" s="448" t="e">
        <f>(H47+H48+I47+I48)/(12*(D47+D48))*1000</f>
        <v>#DIV/0!</v>
      </c>
      <c r="AH48" s="168" t="s">
        <v>21</v>
      </c>
      <c r="AI48" s="169">
        <f t="shared" si="4"/>
        <v>0</v>
      </c>
      <c r="AJ48" s="166" t="s">
        <v>21</v>
      </c>
      <c r="AK48" s="167" t="s">
        <v>21</v>
      </c>
      <c r="AL48" s="208" t="s">
        <v>21</v>
      </c>
      <c r="AM48" s="211"/>
      <c r="AN48" s="166" t="s">
        <v>21</v>
      </c>
      <c r="AO48" s="166" t="s">
        <v>21</v>
      </c>
      <c r="AP48" s="167" t="s">
        <v>21</v>
      </c>
      <c r="AQ48" s="174" t="s">
        <v>21</v>
      </c>
      <c r="AR48" s="191">
        <f t="shared" si="14"/>
        <v>0</v>
      </c>
      <c r="AS48" s="61">
        <f t="shared" si="16"/>
        <v>0</v>
      </c>
      <c r="AT48" s="60"/>
      <c r="AU48" s="62" t="e">
        <f t="shared" si="18"/>
        <v>#DIV/0!</v>
      </c>
      <c r="AV48" s="263"/>
      <c r="AW48" s="118"/>
      <c r="AX48" s="63"/>
      <c r="AZ48" s="64"/>
    </row>
    <row r="49" spans="1:52" ht="17.45" customHeight="1" x14ac:dyDescent="0.2">
      <c r="A49" s="278"/>
      <c r="B49" s="455"/>
      <c r="C49" s="292" t="s">
        <v>11</v>
      </c>
      <c r="D49" s="234"/>
      <c r="E49" s="215"/>
      <c r="F49" s="108"/>
      <c r="G49" s="108"/>
      <c r="H49" s="108"/>
      <c r="I49" s="108"/>
      <c r="J49" s="108"/>
      <c r="K49" s="108"/>
      <c r="L49" s="108"/>
      <c r="M49" s="108"/>
      <c r="N49" s="108"/>
      <c r="O49" s="108"/>
      <c r="P49" s="96">
        <f t="shared" si="0"/>
        <v>0</v>
      </c>
      <c r="Q49" s="188">
        <f>P49+P50</f>
        <v>0</v>
      </c>
      <c r="R49" s="354"/>
      <c r="S49" s="126">
        <f>Q49-R49</f>
        <v>0</v>
      </c>
      <c r="T49" s="160" t="e">
        <f t="shared" si="7"/>
        <v>#DIV/0!</v>
      </c>
      <c r="U49" s="148" t="e">
        <f t="shared" si="8"/>
        <v>#DIV/0!</v>
      </c>
      <c r="V49" s="148" t="e">
        <f t="shared" si="9"/>
        <v>#DIV/0!</v>
      </c>
      <c r="W49" s="153" t="e">
        <f t="shared" si="10"/>
        <v>#DIV/0!</v>
      </c>
      <c r="X49" s="307">
        <v>0.02</v>
      </c>
      <c r="Y49" s="88"/>
      <c r="Z49" s="297" t="e">
        <f t="shared" si="11"/>
        <v>#DIV/0!</v>
      </c>
      <c r="AA49" s="298" t="e">
        <f t="shared" si="12"/>
        <v>#DIV/0!</v>
      </c>
      <c r="AB49" s="299" t="e">
        <f t="shared" si="13"/>
        <v>#DIV/0!</v>
      </c>
      <c r="AC49" s="74" t="e">
        <f>(Y49*Z49+Y50*Z50)*0.012</f>
        <v>#DIV/0!</v>
      </c>
      <c r="AD49" s="258"/>
      <c r="AE49" s="407"/>
      <c r="AF49" s="411" t="e">
        <f>AD49+AD50+AE49-AC49</f>
        <v>#DIV/0!</v>
      </c>
      <c r="AG49" s="4" t="e">
        <f>AF49/(12*(Y49+Y50))*1000</f>
        <v>#DIV/0!</v>
      </c>
      <c r="AH49" s="5" t="e">
        <f>AG49/AG50</f>
        <v>#DIV/0!</v>
      </c>
      <c r="AI49" s="270">
        <f t="shared" si="4"/>
        <v>0</v>
      </c>
      <c r="AJ49" s="9" t="e">
        <f>AD49+AD50+AE49-(AI49*Z49+AI50*Z50)*0.012</f>
        <v>#DIV/0!</v>
      </c>
      <c r="AK49" s="4" t="e">
        <f>AJ49/(12*(AI49+AI50))*1000</f>
        <v>#DIV/0!</v>
      </c>
      <c r="AL49" s="209" t="e">
        <f>AK49/AG50</f>
        <v>#DIV/0!</v>
      </c>
      <c r="AM49" s="179"/>
      <c r="AN49" s="178" t="e">
        <f>(AM49+AM50)/(12*(AI49+AI50))*1000</f>
        <v>#DIV/0!</v>
      </c>
      <c r="AO49" s="4" t="e">
        <f>(H49+I49+H50+I50)/(12*(D49+D50))*1000+AK49+AN49</f>
        <v>#DIV/0!</v>
      </c>
      <c r="AP49" s="6" t="e">
        <f>(AK49+AN49)/((H49+I49+H50+I50)*1000)*(D49+D50)*12</f>
        <v>#DIV/0!</v>
      </c>
      <c r="AQ49" s="173" t="e">
        <f>AO49/((H49+I49+H50+I50)*1000)*(D49+D50)*12</f>
        <v>#DIV/0!</v>
      </c>
      <c r="AR49" s="190">
        <f t="shared" si="14"/>
        <v>0</v>
      </c>
      <c r="AS49" s="16">
        <f t="shared" si="16"/>
        <v>0</v>
      </c>
      <c r="AT49" s="3"/>
      <c r="AU49" s="17" t="e">
        <f t="shared" si="18"/>
        <v>#DIV/0!</v>
      </c>
      <c r="AV49" s="265"/>
      <c r="AW49" s="234"/>
      <c r="AX49" s="14" t="e">
        <f>(AR49+AR50+AE49-AV49-AV50)/((AW49+AW50)*12)</f>
        <v>#DIV/0!</v>
      </c>
      <c r="AZ49" s="36">
        <f>IF(AR49+AR50+AE49-AV49-AV50&lt;0,AR49+AR50+AE49-AV49-AV50,0)</f>
        <v>0</v>
      </c>
    </row>
    <row r="50" spans="1:52" ht="13.5" thickBot="1" x14ac:dyDescent="0.25">
      <c r="A50" s="83"/>
      <c r="B50" s="456"/>
      <c r="C50" s="288" t="s">
        <v>12</v>
      </c>
      <c r="D50" s="118"/>
      <c r="E50" s="216"/>
      <c r="F50" s="109"/>
      <c r="G50" s="109"/>
      <c r="H50" s="109"/>
      <c r="I50" s="109"/>
      <c r="J50" s="109"/>
      <c r="K50" s="109"/>
      <c r="L50" s="109"/>
      <c r="M50" s="109"/>
      <c r="N50" s="109"/>
      <c r="O50" s="109"/>
      <c r="P50" s="97">
        <f t="shared" si="0"/>
        <v>0</v>
      </c>
      <c r="Q50" s="187" t="s">
        <v>21</v>
      </c>
      <c r="R50" s="228" t="s">
        <v>21</v>
      </c>
      <c r="S50" s="142" t="s">
        <v>21</v>
      </c>
      <c r="T50" s="157" t="e">
        <f t="shared" si="7"/>
        <v>#DIV/0!</v>
      </c>
      <c r="U50" s="145" t="e">
        <f t="shared" si="8"/>
        <v>#DIV/0!</v>
      </c>
      <c r="V50" s="145" t="e">
        <f t="shared" si="9"/>
        <v>#DIV/0!</v>
      </c>
      <c r="W50" s="150" t="e">
        <f t="shared" si="10"/>
        <v>#DIV/0!</v>
      </c>
      <c r="X50" s="308">
        <v>0</v>
      </c>
      <c r="Y50" s="89"/>
      <c r="Z50" s="300" t="e">
        <f t="shared" si="11"/>
        <v>#DIV/0!</v>
      </c>
      <c r="AA50" s="301" t="e">
        <f t="shared" si="12"/>
        <v>#DIV/0!</v>
      </c>
      <c r="AB50" s="302" t="e">
        <f t="shared" si="13"/>
        <v>#DIV/0!</v>
      </c>
      <c r="AC50" s="165" t="s">
        <v>21</v>
      </c>
      <c r="AD50" s="259"/>
      <c r="AE50" s="251"/>
      <c r="AF50" s="412" t="s">
        <v>21</v>
      </c>
      <c r="AG50" s="448" t="e">
        <f>(H49+H50+I49+I50)/(12*(D49+D50))*1000</f>
        <v>#DIV/0!</v>
      </c>
      <c r="AH50" s="168" t="s">
        <v>21</v>
      </c>
      <c r="AI50" s="169">
        <f t="shared" si="4"/>
        <v>0</v>
      </c>
      <c r="AJ50" s="166" t="s">
        <v>21</v>
      </c>
      <c r="AK50" s="167" t="s">
        <v>21</v>
      </c>
      <c r="AL50" s="208" t="s">
        <v>21</v>
      </c>
      <c r="AM50" s="211"/>
      <c r="AN50" s="166" t="s">
        <v>21</v>
      </c>
      <c r="AO50" s="166" t="s">
        <v>21</v>
      </c>
      <c r="AP50" s="167" t="s">
        <v>21</v>
      </c>
      <c r="AQ50" s="174" t="s">
        <v>21</v>
      </c>
      <c r="AR50" s="191">
        <f t="shared" si="14"/>
        <v>0</v>
      </c>
      <c r="AS50" s="61">
        <f t="shared" si="16"/>
        <v>0</v>
      </c>
      <c r="AT50" s="60"/>
      <c r="AU50" s="62" t="e">
        <f t="shared" si="18"/>
        <v>#DIV/0!</v>
      </c>
      <c r="AV50" s="263"/>
      <c r="AW50" s="118"/>
      <c r="AX50" s="63"/>
      <c r="AZ50" s="64"/>
    </row>
    <row r="51" spans="1:52" x14ac:dyDescent="0.2">
      <c r="A51" s="278"/>
      <c r="B51" s="455"/>
      <c r="C51" s="292" t="s">
        <v>11</v>
      </c>
      <c r="D51" s="234"/>
      <c r="E51" s="215"/>
      <c r="F51" s="108"/>
      <c r="G51" s="108"/>
      <c r="H51" s="108"/>
      <c r="I51" s="108"/>
      <c r="J51" s="108"/>
      <c r="K51" s="108"/>
      <c r="L51" s="108"/>
      <c r="M51" s="108"/>
      <c r="N51" s="108"/>
      <c r="O51" s="108"/>
      <c r="P51" s="96">
        <f t="shared" si="0"/>
        <v>0</v>
      </c>
      <c r="Q51" s="188">
        <f>P51+P52</f>
        <v>0</v>
      </c>
      <c r="R51" s="354"/>
      <c r="S51" s="126">
        <f>Q51-R51</f>
        <v>0</v>
      </c>
      <c r="T51" s="160" t="e">
        <f t="shared" si="7"/>
        <v>#DIV/0!</v>
      </c>
      <c r="U51" s="148" t="e">
        <f t="shared" si="8"/>
        <v>#DIV/0!</v>
      </c>
      <c r="V51" s="148" t="e">
        <f t="shared" si="9"/>
        <v>#DIV/0!</v>
      </c>
      <c r="W51" s="153" t="e">
        <f t="shared" si="10"/>
        <v>#DIV/0!</v>
      </c>
      <c r="X51" s="307">
        <v>0.02</v>
      </c>
      <c r="Y51" s="88"/>
      <c r="Z51" s="297" t="e">
        <f t="shared" si="11"/>
        <v>#DIV/0!</v>
      </c>
      <c r="AA51" s="298" t="e">
        <f t="shared" si="12"/>
        <v>#DIV/0!</v>
      </c>
      <c r="AB51" s="299" t="e">
        <f t="shared" si="13"/>
        <v>#DIV/0!</v>
      </c>
      <c r="AC51" s="74" t="e">
        <f>(Y51*Z51+Y52*Z52)*0.012</f>
        <v>#DIV/0!</v>
      </c>
      <c r="AD51" s="258"/>
      <c r="AE51" s="250"/>
      <c r="AF51" s="411" t="e">
        <f>AD51+AD52+AE51-AC51</f>
        <v>#DIV/0!</v>
      </c>
      <c r="AG51" s="4" t="e">
        <f>AF51/(12*(Y51+Y52))*1000</f>
        <v>#DIV/0!</v>
      </c>
      <c r="AH51" s="5" t="e">
        <f>AG51/AG52</f>
        <v>#DIV/0!</v>
      </c>
      <c r="AI51" s="270">
        <f t="shared" si="4"/>
        <v>0</v>
      </c>
      <c r="AJ51" s="9" t="e">
        <f>AD51+AD52+AE51-(AI51*Z51+AI52*Z52)*0.012</f>
        <v>#DIV/0!</v>
      </c>
      <c r="AK51" s="4" t="e">
        <f>AJ51/(12*(AI51+AI52))*1000</f>
        <v>#DIV/0!</v>
      </c>
      <c r="AL51" s="175" t="e">
        <f>AK51/AG52</f>
        <v>#DIV/0!</v>
      </c>
      <c r="AM51" s="179"/>
      <c r="AN51" s="178" t="e">
        <f>(AM51+AM52)/(12*(AI51+AI52))*1000</f>
        <v>#DIV/0!</v>
      </c>
      <c r="AO51" s="4" t="e">
        <f>(H51+I51+H52+I52)/(12*(D51+D52))*1000+AK51+AN51</f>
        <v>#DIV/0!</v>
      </c>
      <c r="AP51" s="6" t="e">
        <f>(AK51+AN51)/((H51+I51+H52+I52)*1000)*(D51+D52)*12</f>
        <v>#DIV/0!</v>
      </c>
      <c r="AQ51" s="173" t="e">
        <f>AO51/((H51+I51+H52+I52)*1000)*(D51+D52)*12</f>
        <v>#DIV/0!</v>
      </c>
      <c r="AR51" s="190">
        <f t="shared" si="14"/>
        <v>0</v>
      </c>
      <c r="AS51" s="16">
        <f t="shared" si="16"/>
        <v>0</v>
      </c>
      <c r="AT51" s="3"/>
      <c r="AU51" s="17" t="e">
        <f t="shared" si="18"/>
        <v>#DIV/0!</v>
      </c>
      <c r="AV51" s="265"/>
      <c r="AW51" s="234"/>
      <c r="AX51" s="14" t="e">
        <f>(AR51+AR52+AE51-AV51-AV52)/((AW51+AW52)*12)</f>
        <v>#DIV/0!</v>
      </c>
      <c r="AZ51" s="36">
        <f>IF(AR51+AR52+AE51-AV51-AV52&lt;0,AR51+AR52+AE51-AV51-AV52,0)</f>
        <v>0</v>
      </c>
    </row>
    <row r="52" spans="1:52" ht="13.5" thickBot="1" x14ac:dyDescent="0.25">
      <c r="A52" s="83"/>
      <c r="B52" s="456"/>
      <c r="C52" s="288" t="s">
        <v>12</v>
      </c>
      <c r="D52" s="118"/>
      <c r="E52" s="216"/>
      <c r="F52" s="109"/>
      <c r="G52" s="109"/>
      <c r="H52" s="109"/>
      <c r="I52" s="109"/>
      <c r="J52" s="109"/>
      <c r="K52" s="109"/>
      <c r="L52" s="109"/>
      <c r="M52" s="109"/>
      <c r="N52" s="109"/>
      <c r="O52" s="109"/>
      <c r="P52" s="97">
        <f t="shared" si="0"/>
        <v>0</v>
      </c>
      <c r="Q52" s="187" t="s">
        <v>21</v>
      </c>
      <c r="R52" s="228"/>
      <c r="S52" s="142" t="s">
        <v>21</v>
      </c>
      <c r="T52" s="157" t="e">
        <f t="shared" si="7"/>
        <v>#DIV/0!</v>
      </c>
      <c r="U52" s="145" t="e">
        <f t="shared" si="8"/>
        <v>#DIV/0!</v>
      </c>
      <c r="V52" s="145" t="e">
        <f t="shared" si="9"/>
        <v>#DIV/0!</v>
      </c>
      <c r="W52" s="150" t="e">
        <f t="shared" si="10"/>
        <v>#DIV/0!</v>
      </c>
      <c r="X52" s="308">
        <v>0</v>
      </c>
      <c r="Y52" s="89"/>
      <c r="Z52" s="300" t="e">
        <f t="shared" si="11"/>
        <v>#DIV/0!</v>
      </c>
      <c r="AA52" s="301" t="e">
        <f t="shared" si="12"/>
        <v>#DIV/0!</v>
      </c>
      <c r="AB52" s="302" t="e">
        <f t="shared" si="13"/>
        <v>#DIV/0!</v>
      </c>
      <c r="AC52" s="165" t="s">
        <v>21</v>
      </c>
      <c r="AD52" s="259"/>
      <c r="AE52" s="251"/>
      <c r="AF52" s="412" t="s">
        <v>21</v>
      </c>
      <c r="AG52" s="448" t="e">
        <f>(H51+H52+I51+I52)/(12*(D51+D52))*1000</f>
        <v>#DIV/0!</v>
      </c>
      <c r="AH52" s="168" t="s">
        <v>21</v>
      </c>
      <c r="AI52" s="169">
        <f t="shared" si="4"/>
        <v>0</v>
      </c>
      <c r="AJ52" s="166" t="s">
        <v>21</v>
      </c>
      <c r="AK52" s="167" t="s">
        <v>21</v>
      </c>
      <c r="AL52" s="176" t="s">
        <v>21</v>
      </c>
      <c r="AM52" s="211"/>
      <c r="AN52" s="166" t="s">
        <v>21</v>
      </c>
      <c r="AO52" s="166" t="s">
        <v>21</v>
      </c>
      <c r="AP52" s="167" t="s">
        <v>21</v>
      </c>
      <c r="AQ52" s="174" t="s">
        <v>21</v>
      </c>
      <c r="AR52" s="191">
        <f t="shared" si="14"/>
        <v>0</v>
      </c>
      <c r="AS52" s="61">
        <f t="shared" si="16"/>
        <v>0</v>
      </c>
      <c r="AT52" s="60"/>
      <c r="AU52" s="62" t="e">
        <f t="shared" si="18"/>
        <v>#DIV/0!</v>
      </c>
      <c r="AV52" s="263"/>
      <c r="AW52" s="118"/>
      <c r="AX52" s="63"/>
      <c r="AZ52" s="64"/>
    </row>
    <row r="53" spans="1:52" x14ac:dyDescent="0.2">
      <c r="A53" s="278"/>
      <c r="B53" s="455"/>
      <c r="C53" s="292" t="s">
        <v>11</v>
      </c>
      <c r="D53" s="234"/>
      <c r="E53" s="215"/>
      <c r="F53" s="108"/>
      <c r="G53" s="108"/>
      <c r="H53" s="108"/>
      <c r="I53" s="108"/>
      <c r="J53" s="108"/>
      <c r="K53" s="108"/>
      <c r="L53" s="108"/>
      <c r="M53" s="108"/>
      <c r="N53" s="108"/>
      <c r="O53" s="108"/>
      <c r="P53" s="96">
        <f t="shared" si="0"/>
        <v>0</v>
      </c>
      <c r="Q53" s="188">
        <f>P53+P54</f>
        <v>0</v>
      </c>
      <c r="R53" s="354"/>
      <c r="S53" s="126">
        <f>Q53-R53</f>
        <v>0</v>
      </c>
      <c r="T53" s="160" t="e">
        <f t="shared" si="7"/>
        <v>#DIV/0!</v>
      </c>
      <c r="U53" s="148" t="e">
        <f t="shared" si="8"/>
        <v>#DIV/0!</v>
      </c>
      <c r="V53" s="148" t="e">
        <f t="shared" si="9"/>
        <v>#DIV/0!</v>
      </c>
      <c r="W53" s="153" t="e">
        <f t="shared" si="10"/>
        <v>#DIV/0!</v>
      </c>
      <c r="X53" s="307">
        <v>0.02</v>
      </c>
      <c r="Y53" s="88"/>
      <c r="Z53" s="297" t="e">
        <f t="shared" si="11"/>
        <v>#DIV/0!</v>
      </c>
      <c r="AA53" s="298" t="e">
        <f t="shared" si="12"/>
        <v>#DIV/0!</v>
      </c>
      <c r="AB53" s="299" t="e">
        <f t="shared" si="13"/>
        <v>#DIV/0!</v>
      </c>
      <c r="AC53" s="74" t="e">
        <f>(Y53*Z53+Y54*Z54)*0.012</f>
        <v>#DIV/0!</v>
      </c>
      <c r="AD53" s="258"/>
      <c r="AE53" s="250"/>
      <c r="AF53" s="411" t="e">
        <f>AD53+AD54+AE53-AC53</f>
        <v>#DIV/0!</v>
      </c>
      <c r="AG53" s="4" t="e">
        <f>AF53/(12*(Y53+Y54))*1000</f>
        <v>#DIV/0!</v>
      </c>
      <c r="AH53" s="5" t="e">
        <f>AG53/AG54</f>
        <v>#DIV/0!</v>
      </c>
      <c r="AI53" s="270">
        <f t="shared" si="4"/>
        <v>0</v>
      </c>
      <c r="AJ53" s="9" t="e">
        <f>AD53+AD54+AE53-(AI53*Z53+AI54*Z54)*0.012</f>
        <v>#DIV/0!</v>
      </c>
      <c r="AK53" s="4" t="e">
        <f>AJ53/(12*(AI53+AI54))*1000</f>
        <v>#DIV/0!</v>
      </c>
      <c r="AL53" s="175" t="e">
        <f>AK53/AG54</f>
        <v>#DIV/0!</v>
      </c>
      <c r="AM53" s="179"/>
      <c r="AN53" s="178" t="e">
        <f>(AM53+AM54)/(12*(AI53+AI54))*1000</f>
        <v>#DIV/0!</v>
      </c>
      <c r="AO53" s="4" t="e">
        <f>(H53+I53+H54+I54)/(12*(D53+D54))*1000+AK53+AN53</f>
        <v>#DIV/0!</v>
      </c>
      <c r="AP53" s="6" t="e">
        <f>(AK53+AN53)/((H53+I53+H54+I54)*1000)*(D53+D54)*12</f>
        <v>#DIV/0!</v>
      </c>
      <c r="AQ53" s="173" t="e">
        <f>AO53/((H53+I53+H54+I54)*1000)*(D53+D54)*12</f>
        <v>#DIV/0!</v>
      </c>
      <c r="AR53" s="190">
        <f t="shared" si="14"/>
        <v>0</v>
      </c>
      <c r="AS53" s="16">
        <f t="shared" si="16"/>
        <v>0</v>
      </c>
      <c r="AT53" s="3"/>
      <c r="AU53" s="17" t="e">
        <f t="shared" si="18"/>
        <v>#DIV/0!</v>
      </c>
      <c r="AV53" s="265"/>
      <c r="AW53" s="234"/>
      <c r="AX53" s="14" t="e">
        <f>(AR53+AR54+AE53-AV53-AV54)/((AW53+AW54)*12)</f>
        <v>#DIV/0!</v>
      </c>
      <c r="AZ53" s="36">
        <f>IF(AR53+AR54+AE53-AV53-AV54&lt;0,AR53+AR54+AE53-AV53-AV54,0)</f>
        <v>0</v>
      </c>
    </row>
    <row r="54" spans="1:52" ht="13.5" thickBot="1" x14ac:dyDescent="0.25">
      <c r="A54" s="83"/>
      <c r="B54" s="456"/>
      <c r="C54" s="288" t="s">
        <v>12</v>
      </c>
      <c r="D54" s="118"/>
      <c r="E54" s="216"/>
      <c r="F54" s="109"/>
      <c r="G54" s="109"/>
      <c r="H54" s="109"/>
      <c r="I54" s="109"/>
      <c r="J54" s="109"/>
      <c r="K54" s="109"/>
      <c r="L54" s="109"/>
      <c r="M54" s="109"/>
      <c r="N54" s="109"/>
      <c r="O54" s="109"/>
      <c r="P54" s="97">
        <f t="shared" si="0"/>
        <v>0</v>
      </c>
      <c r="Q54" s="187" t="s">
        <v>21</v>
      </c>
      <c r="R54" s="228" t="s">
        <v>21</v>
      </c>
      <c r="S54" s="142" t="s">
        <v>21</v>
      </c>
      <c r="T54" s="157" t="e">
        <f t="shared" si="7"/>
        <v>#DIV/0!</v>
      </c>
      <c r="U54" s="145" t="e">
        <f t="shared" si="8"/>
        <v>#DIV/0!</v>
      </c>
      <c r="V54" s="145" t="e">
        <f t="shared" si="9"/>
        <v>#DIV/0!</v>
      </c>
      <c r="W54" s="150" t="e">
        <f t="shared" si="10"/>
        <v>#DIV/0!</v>
      </c>
      <c r="X54" s="308">
        <v>0</v>
      </c>
      <c r="Y54" s="89"/>
      <c r="Z54" s="300" t="e">
        <f t="shared" si="11"/>
        <v>#DIV/0!</v>
      </c>
      <c r="AA54" s="301" t="e">
        <f t="shared" si="12"/>
        <v>#DIV/0!</v>
      </c>
      <c r="AB54" s="302" t="e">
        <f t="shared" si="13"/>
        <v>#DIV/0!</v>
      </c>
      <c r="AC54" s="165" t="s">
        <v>21</v>
      </c>
      <c r="AD54" s="259"/>
      <c r="AE54" s="251"/>
      <c r="AF54" s="412" t="s">
        <v>21</v>
      </c>
      <c r="AG54" s="448" t="e">
        <f>(H53+H54+I53+I54)/(12*(D53+D54))*1000</f>
        <v>#DIV/0!</v>
      </c>
      <c r="AH54" s="168" t="s">
        <v>21</v>
      </c>
      <c r="AI54" s="169">
        <f t="shared" si="4"/>
        <v>0</v>
      </c>
      <c r="AJ54" s="166" t="s">
        <v>21</v>
      </c>
      <c r="AK54" s="167" t="s">
        <v>21</v>
      </c>
      <c r="AL54" s="176" t="s">
        <v>21</v>
      </c>
      <c r="AM54" s="211"/>
      <c r="AN54" s="166" t="s">
        <v>21</v>
      </c>
      <c r="AO54" s="166" t="s">
        <v>21</v>
      </c>
      <c r="AP54" s="167" t="s">
        <v>21</v>
      </c>
      <c r="AQ54" s="174" t="s">
        <v>21</v>
      </c>
      <c r="AR54" s="191">
        <f t="shared" si="14"/>
        <v>0</v>
      </c>
      <c r="AS54" s="61">
        <f t="shared" si="16"/>
        <v>0</v>
      </c>
      <c r="AT54" s="60"/>
      <c r="AU54" s="62" t="e">
        <f t="shared" si="18"/>
        <v>#DIV/0!</v>
      </c>
      <c r="AV54" s="263"/>
      <c r="AW54" s="118"/>
      <c r="AX54" s="63"/>
      <c r="AZ54" s="64"/>
    </row>
    <row r="55" spans="1:52" x14ac:dyDescent="0.2">
      <c r="A55" s="278"/>
      <c r="B55" s="455"/>
      <c r="C55" s="292" t="s">
        <v>11</v>
      </c>
      <c r="D55" s="234"/>
      <c r="E55" s="215"/>
      <c r="F55" s="108"/>
      <c r="G55" s="108"/>
      <c r="H55" s="108"/>
      <c r="I55" s="108"/>
      <c r="J55" s="108"/>
      <c r="K55" s="108"/>
      <c r="L55" s="108"/>
      <c r="M55" s="108"/>
      <c r="N55" s="108"/>
      <c r="O55" s="108"/>
      <c r="P55" s="96">
        <f t="shared" si="0"/>
        <v>0</v>
      </c>
      <c r="Q55" s="188">
        <f>P55+P56</f>
        <v>0</v>
      </c>
      <c r="R55" s="354"/>
      <c r="S55" s="126">
        <f>Q55-R55</f>
        <v>0</v>
      </c>
      <c r="T55" s="160" t="e">
        <f t="shared" si="7"/>
        <v>#DIV/0!</v>
      </c>
      <c r="U55" s="148" t="e">
        <f t="shared" si="8"/>
        <v>#DIV/0!</v>
      </c>
      <c r="V55" s="148" t="e">
        <f t="shared" si="9"/>
        <v>#DIV/0!</v>
      </c>
      <c r="W55" s="153" t="e">
        <f t="shared" si="10"/>
        <v>#DIV/0!</v>
      </c>
      <c r="X55" s="307">
        <v>0.02</v>
      </c>
      <c r="Y55" s="88"/>
      <c r="Z55" s="297" t="e">
        <f t="shared" si="11"/>
        <v>#DIV/0!</v>
      </c>
      <c r="AA55" s="298" t="e">
        <f t="shared" si="12"/>
        <v>#DIV/0!</v>
      </c>
      <c r="AB55" s="299" t="e">
        <f t="shared" si="13"/>
        <v>#DIV/0!</v>
      </c>
      <c r="AC55" s="74" t="e">
        <f>(Y55*Z55+Y56*Z56)*0.012</f>
        <v>#DIV/0!</v>
      </c>
      <c r="AD55" s="258"/>
      <c r="AE55" s="250"/>
      <c r="AF55" s="411" t="e">
        <f>AD55+AD56+AE55-AC55</f>
        <v>#DIV/0!</v>
      </c>
      <c r="AG55" s="4" t="e">
        <f>AF55/(12*(Y55+Y56))*1000</f>
        <v>#DIV/0!</v>
      </c>
      <c r="AH55" s="5" t="e">
        <f>AG55/AG56</f>
        <v>#DIV/0!</v>
      </c>
      <c r="AI55" s="270">
        <f t="shared" si="4"/>
        <v>0</v>
      </c>
      <c r="AJ55" s="9" t="e">
        <f>AD55+AD56+AE55-(AI55*Z55+AI56*Z56)*0.012</f>
        <v>#DIV/0!</v>
      </c>
      <c r="AK55" s="4" t="e">
        <f>AJ55/(12*(AI55+AI56))*1000</f>
        <v>#DIV/0!</v>
      </c>
      <c r="AL55" s="175" t="e">
        <f>AK55/AG56</f>
        <v>#DIV/0!</v>
      </c>
      <c r="AM55" s="179"/>
      <c r="AN55" s="178" t="e">
        <f>(AM55+AM56)/(12*(AI55+AI56))*1000</f>
        <v>#DIV/0!</v>
      </c>
      <c r="AO55" s="4" t="e">
        <f>(H55+I55+H56+I56)/(12*(D55+D56))*1000+AK55+AN55</f>
        <v>#DIV/0!</v>
      </c>
      <c r="AP55" s="6" t="e">
        <f>(AK55+AN55)/((H55+I55+H56+I56)*1000)*(D55+D56)*12</f>
        <v>#DIV/0!</v>
      </c>
      <c r="AQ55" s="173" t="e">
        <f>AO55/((H55+I55+H56+I56)*1000)*(D55+D56)*12</f>
        <v>#DIV/0!</v>
      </c>
      <c r="AR55" s="190">
        <f t="shared" si="14"/>
        <v>0</v>
      </c>
      <c r="AS55" s="16">
        <f t="shared" si="16"/>
        <v>0</v>
      </c>
      <c r="AT55" s="3"/>
      <c r="AU55" s="17" t="e">
        <f t="shared" si="18"/>
        <v>#DIV/0!</v>
      </c>
      <c r="AV55" s="265"/>
      <c r="AW55" s="234"/>
      <c r="AX55" s="14" t="e">
        <f>(AR55+AR56+AE55-AV55-AV56)/((AW55+AW56)*12)</f>
        <v>#DIV/0!</v>
      </c>
      <c r="AZ55" s="36">
        <f>IF(AR55+AR56+AE55-AV55-AV56&lt;0,AR55+AR56+AE55-AV55-AV56,0)</f>
        <v>0</v>
      </c>
    </row>
    <row r="56" spans="1:52" ht="13.5" thickBot="1" x14ac:dyDescent="0.25">
      <c r="A56" s="83"/>
      <c r="B56" s="456"/>
      <c r="C56" s="288" t="s">
        <v>12</v>
      </c>
      <c r="D56" s="118"/>
      <c r="E56" s="216"/>
      <c r="F56" s="109"/>
      <c r="G56" s="109"/>
      <c r="H56" s="109"/>
      <c r="I56" s="109"/>
      <c r="J56" s="109"/>
      <c r="K56" s="109"/>
      <c r="L56" s="109"/>
      <c r="M56" s="109"/>
      <c r="N56" s="109"/>
      <c r="O56" s="109"/>
      <c r="P56" s="97">
        <f t="shared" si="0"/>
        <v>0</v>
      </c>
      <c r="Q56" s="187" t="s">
        <v>21</v>
      </c>
      <c r="R56" s="228" t="s">
        <v>21</v>
      </c>
      <c r="S56" s="142" t="s">
        <v>21</v>
      </c>
      <c r="T56" s="157" t="e">
        <f t="shared" si="7"/>
        <v>#DIV/0!</v>
      </c>
      <c r="U56" s="145" t="e">
        <f t="shared" si="8"/>
        <v>#DIV/0!</v>
      </c>
      <c r="V56" s="145" t="e">
        <f t="shared" si="9"/>
        <v>#DIV/0!</v>
      </c>
      <c r="W56" s="150" t="e">
        <f t="shared" si="10"/>
        <v>#DIV/0!</v>
      </c>
      <c r="X56" s="308">
        <v>0</v>
      </c>
      <c r="Y56" s="89"/>
      <c r="Z56" s="300" t="e">
        <f t="shared" si="11"/>
        <v>#DIV/0!</v>
      </c>
      <c r="AA56" s="301" t="e">
        <f t="shared" si="12"/>
        <v>#DIV/0!</v>
      </c>
      <c r="AB56" s="302" t="e">
        <f t="shared" si="13"/>
        <v>#DIV/0!</v>
      </c>
      <c r="AC56" s="165" t="s">
        <v>21</v>
      </c>
      <c r="AD56" s="259"/>
      <c r="AE56" s="251"/>
      <c r="AF56" s="412" t="s">
        <v>21</v>
      </c>
      <c r="AG56" s="448" t="e">
        <f>(H55+H56+I55+I56)/(12*(D55+D56))*1000</f>
        <v>#DIV/0!</v>
      </c>
      <c r="AH56" s="168" t="s">
        <v>21</v>
      </c>
      <c r="AI56" s="169">
        <f t="shared" si="4"/>
        <v>0</v>
      </c>
      <c r="AJ56" s="166" t="s">
        <v>21</v>
      </c>
      <c r="AK56" s="167" t="s">
        <v>21</v>
      </c>
      <c r="AL56" s="176" t="s">
        <v>21</v>
      </c>
      <c r="AM56" s="211"/>
      <c r="AN56" s="166" t="s">
        <v>21</v>
      </c>
      <c r="AO56" s="166" t="s">
        <v>21</v>
      </c>
      <c r="AP56" s="167" t="s">
        <v>21</v>
      </c>
      <c r="AQ56" s="174" t="s">
        <v>21</v>
      </c>
      <c r="AR56" s="191">
        <f t="shared" si="14"/>
        <v>0</v>
      </c>
      <c r="AS56" s="61">
        <f t="shared" si="16"/>
        <v>0</v>
      </c>
      <c r="AT56" s="60"/>
      <c r="AU56" s="62" t="e">
        <f t="shared" si="18"/>
        <v>#DIV/0!</v>
      </c>
      <c r="AV56" s="263"/>
      <c r="AW56" s="118"/>
      <c r="AX56" s="63"/>
      <c r="AZ56" s="64"/>
    </row>
    <row r="57" spans="1:52" ht="14.25" x14ac:dyDescent="0.2">
      <c r="A57" s="278"/>
      <c r="B57" s="455"/>
      <c r="C57" s="292" t="s">
        <v>11</v>
      </c>
      <c r="D57" s="234"/>
      <c r="E57" s="215"/>
      <c r="F57" s="108"/>
      <c r="G57" s="108"/>
      <c r="H57" s="108"/>
      <c r="I57" s="108"/>
      <c r="J57" s="108"/>
      <c r="K57" s="108"/>
      <c r="L57" s="108"/>
      <c r="M57" s="108"/>
      <c r="N57" s="108"/>
      <c r="O57" s="108"/>
      <c r="P57" s="96">
        <f t="shared" si="0"/>
        <v>0</v>
      </c>
      <c r="Q57" s="188">
        <f>P57+P58</f>
        <v>0</v>
      </c>
      <c r="R57" s="354"/>
      <c r="S57" s="126">
        <f>Q57-R57</f>
        <v>0</v>
      </c>
      <c r="T57" s="160" t="e">
        <f t="shared" si="7"/>
        <v>#DIV/0!</v>
      </c>
      <c r="U57" s="148" t="e">
        <f t="shared" si="8"/>
        <v>#DIV/0!</v>
      </c>
      <c r="V57" s="148" t="e">
        <f t="shared" si="9"/>
        <v>#DIV/0!</v>
      </c>
      <c r="W57" s="153" t="e">
        <f t="shared" si="10"/>
        <v>#DIV/0!</v>
      </c>
      <c r="X57" s="307">
        <v>0.02</v>
      </c>
      <c r="Y57" s="88"/>
      <c r="Z57" s="297" t="e">
        <f t="shared" si="11"/>
        <v>#DIV/0!</v>
      </c>
      <c r="AA57" s="298" t="e">
        <f t="shared" si="12"/>
        <v>#DIV/0!</v>
      </c>
      <c r="AB57" s="299" t="e">
        <f t="shared" si="13"/>
        <v>#DIV/0!</v>
      </c>
      <c r="AC57" s="74" t="e">
        <f>(Y57*Z57+Y58*Z58)*0.012</f>
        <v>#DIV/0!</v>
      </c>
      <c r="AD57" s="258"/>
      <c r="AE57" s="407"/>
      <c r="AF57" s="411" t="e">
        <f>AD57+AD58+AE57-AC57</f>
        <v>#DIV/0!</v>
      </c>
      <c r="AG57" s="4" t="e">
        <f>AF57/(12*(Y57+Y58))*1000</f>
        <v>#DIV/0!</v>
      </c>
      <c r="AH57" s="5" t="e">
        <f>AG57/AG58</f>
        <v>#DIV/0!</v>
      </c>
      <c r="AI57" s="270">
        <f t="shared" si="4"/>
        <v>0</v>
      </c>
      <c r="AJ57" s="9" t="e">
        <f>AD57+AD58+AE57-(AI57*Z57+AI58*Z58)*0.012</f>
        <v>#DIV/0!</v>
      </c>
      <c r="AK57" s="4" t="e">
        <f>AJ57/(12*(AI57+AI58))*1000</f>
        <v>#DIV/0!</v>
      </c>
      <c r="AL57" s="175" t="e">
        <f>AK57/AG58</f>
        <v>#DIV/0!</v>
      </c>
      <c r="AM57" s="179"/>
      <c r="AN57" s="178" t="e">
        <f>(AM57+AM58)/(12*(AI57+AI58))*1000</f>
        <v>#DIV/0!</v>
      </c>
      <c r="AO57" s="4" t="e">
        <f>(H57+I57+H58+I58)/(12*(D57+D58))*1000+AK57+AN57</f>
        <v>#DIV/0!</v>
      </c>
      <c r="AP57" s="6" t="e">
        <f>(AK57+AN57)/((H57+I57+H58+I58)*1000)*(D57+D58)*12</f>
        <v>#DIV/0!</v>
      </c>
      <c r="AQ57" s="173" t="e">
        <f>AO57/((H57+I57+H58+I58)*1000)*(D57+D58)*12</f>
        <v>#DIV/0!</v>
      </c>
      <c r="AR57" s="190">
        <f t="shared" si="14"/>
        <v>0</v>
      </c>
      <c r="AS57" s="16">
        <f t="shared" si="16"/>
        <v>0</v>
      </c>
      <c r="AT57" s="3"/>
      <c r="AU57" s="17" t="e">
        <f t="shared" si="18"/>
        <v>#DIV/0!</v>
      </c>
      <c r="AV57" s="265"/>
      <c r="AW57" s="234"/>
      <c r="AX57" s="14" t="e">
        <f>(AR57+AR58+AE57-AV57-AV58)/((AW57+AW58)*12)</f>
        <v>#DIV/0!</v>
      </c>
      <c r="AZ57" s="36">
        <f>IF(AR57+AR58+AE57-AV57-AV58&lt;0,AR57+AR58+AE57-AV57-AV58,0)</f>
        <v>0</v>
      </c>
    </row>
    <row r="58" spans="1:52" ht="13.5" thickBot="1" x14ac:dyDescent="0.25">
      <c r="A58" s="83"/>
      <c r="B58" s="456"/>
      <c r="C58" s="288" t="s">
        <v>12</v>
      </c>
      <c r="D58" s="118"/>
      <c r="E58" s="216"/>
      <c r="F58" s="109"/>
      <c r="G58" s="109"/>
      <c r="H58" s="109"/>
      <c r="I58" s="109"/>
      <c r="J58" s="109"/>
      <c r="K58" s="109"/>
      <c r="L58" s="109"/>
      <c r="M58" s="109"/>
      <c r="N58" s="109"/>
      <c r="O58" s="109"/>
      <c r="P58" s="97">
        <f t="shared" si="0"/>
        <v>0</v>
      </c>
      <c r="Q58" s="187" t="s">
        <v>21</v>
      </c>
      <c r="R58" s="228" t="s">
        <v>21</v>
      </c>
      <c r="S58" s="142" t="s">
        <v>21</v>
      </c>
      <c r="T58" s="157" t="e">
        <f t="shared" si="7"/>
        <v>#DIV/0!</v>
      </c>
      <c r="U58" s="145" t="e">
        <f t="shared" si="8"/>
        <v>#DIV/0!</v>
      </c>
      <c r="V58" s="145" t="e">
        <f t="shared" si="9"/>
        <v>#DIV/0!</v>
      </c>
      <c r="W58" s="150" t="e">
        <f t="shared" si="10"/>
        <v>#DIV/0!</v>
      </c>
      <c r="X58" s="308">
        <v>0</v>
      </c>
      <c r="Y58" s="89"/>
      <c r="Z58" s="300" t="e">
        <f t="shared" si="11"/>
        <v>#DIV/0!</v>
      </c>
      <c r="AA58" s="301" t="e">
        <f t="shared" si="12"/>
        <v>#DIV/0!</v>
      </c>
      <c r="AB58" s="302" t="e">
        <f t="shared" si="13"/>
        <v>#DIV/0!</v>
      </c>
      <c r="AC58" s="165" t="s">
        <v>21</v>
      </c>
      <c r="AD58" s="259"/>
      <c r="AE58" s="251"/>
      <c r="AF58" s="412" t="s">
        <v>21</v>
      </c>
      <c r="AG58" s="448" t="e">
        <f>(H57+H58+I57+I58)/(12*(D57+D58))*1000</f>
        <v>#DIV/0!</v>
      </c>
      <c r="AH58" s="168" t="s">
        <v>21</v>
      </c>
      <c r="AI58" s="169">
        <f t="shared" si="4"/>
        <v>0</v>
      </c>
      <c r="AJ58" s="166" t="s">
        <v>21</v>
      </c>
      <c r="AK58" s="167" t="s">
        <v>21</v>
      </c>
      <c r="AL58" s="176" t="s">
        <v>21</v>
      </c>
      <c r="AM58" s="211"/>
      <c r="AN58" s="166" t="s">
        <v>21</v>
      </c>
      <c r="AO58" s="166" t="s">
        <v>21</v>
      </c>
      <c r="AP58" s="167" t="s">
        <v>21</v>
      </c>
      <c r="AQ58" s="174" t="s">
        <v>21</v>
      </c>
      <c r="AR58" s="191">
        <f t="shared" si="14"/>
        <v>0</v>
      </c>
      <c r="AS58" s="61">
        <f t="shared" si="16"/>
        <v>0</v>
      </c>
      <c r="AT58" s="60"/>
      <c r="AU58" s="62" t="e">
        <f t="shared" si="18"/>
        <v>#DIV/0!</v>
      </c>
      <c r="AV58" s="263"/>
      <c r="AW58" s="118"/>
      <c r="AX58" s="63"/>
      <c r="AZ58" s="64"/>
    </row>
    <row r="59" spans="1:52" x14ac:dyDescent="0.2">
      <c r="A59" s="278"/>
      <c r="B59" s="455"/>
      <c r="C59" s="292" t="s">
        <v>11</v>
      </c>
      <c r="D59" s="234"/>
      <c r="E59" s="215"/>
      <c r="F59" s="108"/>
      <c r="G59" s="108"/>
      <c r="H59" s="108"/>
      <c r="I59" s="108"/>
      <c r="J59" s="108"/>
      <c r="K59" s="108"/>
      <c r="L59" s="108"/>
      <c r="M59" s="108"/>
      <c r="N59" s="108"/>
      <c r="O59" s="108"/>
      <c r="P59" s="96">
        <f t="shared" si="0"/>
        <v>0</v>
      </c>
      <c r="Q59" s="188">
        <f>P59+P60</f>
        <v>0</v>
      </c>
      <c r="R59" s="354"/>
      <c r="S59" s="126">
        <f>Q59-R59</f>
        <v>0</v>
      </c>
      <c r="T59" s="160" t="e">
        <f t="shared" si="7"/>
        <v>#DIV/0!</v>
      </c>
      <c r="U59" s="148" t="e">
        <f t="shared" si="8"/>
        <v>#DIV/0!</v>
      </c>
      <c r="V59" s="148" t="e">
        <f t="shared" si="9"/>
        <v>#DIV/0!</v>
      </c>
      <c r="W59" s="153" t="e">
        <f t="shared" si="10"/>
        <v>#DIV/0!</v>
      </c>
      <c r="X59" s="307">
        <v>0.02</v>
      </c>
      <c r="Y59" s="88"/>
      <c r="Z59" s="297" t="e">
        <f t="shared" si="11"/>
        <v>#DIV/0!</v>
      </c>
      <c r="AA59" s="298" t="e">
        <f t="shared" si="12"/>
        <v>#DIV/0!</v>
      </c>
      <c r="AB59" s="299" t="e">
        <f t="shared" si="13"/>
        <v>#DIV/0!</v>
      </c>
      <c r="AC59" s="74" t="e">
        <f>(Y59*Z59+Y60*Z60)*0.012</f>
        <v>#DIV/0!</v>
      </c>
      <c r="AD59" s="258"/>
      <c r="AE59" s="250"/>
      <c r="AF59" s="411" t="e">
        <f>AD59+AD60+AE59-AC59</f>
        <v>#DIV/0!</v>
      </c>
      <c r="AG59" s="4" t="e">
        <f>AF59/(12*(Y59+Y60))*1000</f>
        <v>#DIV/0!</v>
      </c>
      <c r="AH59" s="5" t="e">
        <f>AG59/AG60</f>
        <v>#DIV/0!</v>
      </c>
      <c r="AI59" s="270">
        <f t="shared" si="4"/>
        <v>0</v>
      </c>
      <c r="AJ59" s="9" t="e">
        <f>AD59+AD60+AE59-(AI59*Z59+AI60*Z60)*0.012</f>
        <v>#DIV/0!</v>
      </c>
      <c r="AK59" s="4" t="e">
        <f>AJ59/(12*(AI59+AI60))*1000</f>
        <v>#DIV/0!</v>
      </c>
      <c r="AL59" s="175" t="e">
        <f>AK59/AG60</f>
        <v>#DIV/0!</v>
      </c>
      <c r="AM59" s="179"/>
      <c r="AN59" s="178" t="e">
        <f>(AM59+AM60)/(12*(AI59+AI60))*1000</f>
        <v>#DIV/0!</v>
      </c>
      <c r="AO59" s="4" t="e">
        <f>(H59+I59+H60+I60)/(12*(D59+D60))*1000+AK59+AN59</f>
        <v>#DIV/0!</v>
      </c>
      <c r="AP59" s="6" t="e">
        <f>(AK59+AN59)/((H59+I59+H60+I60)*1000)*(D59+D60)*12</f>
        <v>#DIV/0!</v>
      </c>
      <c r="AQ59" s="173" t="e">
        <f>AO59/((H59+I59+H60+I60)*1000)*(D59+D60)*12</f>
        <v>#DIV/0!</v>
      </c>
      <c r="AR59" s="190">
        <f t="shared" si="14"/>
        <v>0</v>
      </c>
      <c r="AS59" s="16">
        <f t="shared" si="16"/>
        <v>0</v>
      </c>
      <c r="AT59" s="3"/>
      <c r="AU59" s="17" t="e">
        <f t="shared" si="18"/>
        <v>#DIV/0!</v>
      </c>
      <c r="AV59" s="265"/>
      <c r="AW59" s="275"/>
      <c r="AX59" s="14" t="e">
        <f>(AR59+AR60+AE59-AV59-AV60)/((AW59+AW60)*12)</f>
        <v>#DIV/0!</v>
      </c>
      <c r="AZ59" s="36">
        <f>IF(AR59+AR60+AE59-AV59-AV60&lt;0,AR59+AR60+AE59-AV59-AV60,0)</f>
        <v>0</v>
      </c>
    </row>
    <row r="60" spans="1:52" ht="13.5" thickBot="1" x14ac:dyDescent="0.25">
      <c r="A60" s="83"/>
      <c r="B60" s="456"/>
      <c r="C60" s="288" t="s">
        <v>12</v>
      </c>
      <c r="D60" s="118"/>
      <c r="E60" s="216"/>
      <c r="F60" s="109"/>
      <c r="G60" s="109"/>
      <c r="H60" s="109"/>
      <c r="I60" s="109"/>
      <c r="J60" s="109"/>
      <c r="K60" s="109"/>
      <c r="L60" s="109"/>
      <c r="M60" s="109"/>
      <c r="N60" s="109"/>
      <c r="O60" s="109"/>
      <c r="P60" s="97">
        <f t="shared" si="0"/>
        <v>0</v>
      </c>
      <c r="Q60" s="187" t="s">
        <v>21</v>
      </c>
      <c r="R60" s="228" t="s">
        <v>21</v>
      </c>
      <c r="S60" s="142" t="s">
        <v>21</v>
      </c>
      <c r="T60" s="157" t="e">
        <f t="shared" si="7"/>
        <v>#DIV/0!</v>
      </c>
      <c r="U60" s="145" t="e">
        <f t="shared" si="8"/>
        <v>#DIV/0!</v>
      </c>
      <c r="V60" s="145" t="e">
        <f t="shared" si="9"/>
        <v>#DIV/0!</v>
      </c>
      <c r="W60" s="150" t="e">
        <f t="shared" si="10"/>
        <v>#DIV/0!</v>
      </c>
      <c r="X60" s="308">
        <v>0</v>
      </c>
      <c r="Y60" s="89"/>
      <c r="Z60" s="300" t="e">
        <f t="shared" si="11"/>
        <v>#DIV/0!</v>
      </c>
      <c r="AA60" s="301" t="e">
        <f t="shared" si="12"/>
        <v>#DIV/0!</v>
      </c>
      <c r="AB60" s="302" t="e">
        <f t="shared" si="13"/>
        <v>#DIV/0!</v>
      </c>
      <c r="AC60" s="165" t="s">
        <v>21</v>
      </c>
      <c r="AD60" s="259"/>
      <c r="AE60" s="251"/>
      <c r="AF60" s="412" t="s">
        <v>21</v>
      </c>
      <c r="AG60" s="448" t="e">
        <f>(H59+H60+I59+I60)/(12*(D59+D60))*1000</f>
        <v>#DIV/0!</v>
      </c>
      <c r="AH60" s="168" t="s">
        <v>21</v>
      </c>
      <c r="AI60" s="169">
        <f t="shared" si="4"/>
        <v>0</v>
      </c>
      <c r="AJ60" s="166" t="s">
        <v>21</v>
      </c>
      <c r="AK60" s="167" t="s">
        <v>21</v>
      </c>
      <c r="AL60" s="176" t="s">
        <v>21</v>
      </c>
      <c r="AM60" s="211"/>
      <c r="AN60" s="166" t="s">
        <v>21</v>
      </c>
      <c r="AO60" s="166" t="s">
        <v>21</v>
      </c>
      <c r="AP60" s="167" t="s">
        <v>21</v>
      </c>
      <c r="AQ60" s="174" t="s">
        <v>21</v>
      </c>
      <c r="AR60" s="191">
        <f t="shared" si="14"/>
        <v>0</v>
      </c>
      <c r="AS60" s="61">
        <f t="shared" si="16"/>
        <v>0</v>
      </c>
      <c r="AT60" s="60"/>
      <c r="AU60" s="62" t="e">
        <f t="shared" si="18"/>
        <v>#DIV/0!</v>
      </c>
      <c r="AV60" s="263"/>
      <c r="AW60" s="276"/>
      <c r="AX60" s="63"/>
      <c r="AZ60" s="64"/>
    </row>
    <row r="61" spans="1:52" x14ac:dyDescent="0.2">
      <c r="A61" s="278"/>
      <c r="B61" s="455"/>
      <c r="C61" s="292" t="s">
        <v>11</v>
      </c>
      <c r="D61" s="234"/>
      <c r="E61" s="215"/>
      <c r="F61" s="108"/>
      <c r="G61" s="108"/>
      <c r="H61" s="108"/>
      <c r="I61" s="108"/>
      <c r="J61" s="108"/>
      <c r="K61" s="108"/>
      <c r="L61" s="108"/>
      <c r="M61" s="108"/>
      <c r="N61" s="108"/>
      <c r="O61" s="108"/>
      <c r="P61" s="96">
        <f t="shared" si="0"/>
        <v>0</v>
      </c>
      <c r="Q61" s="188">
        <f>P61+P62</f>
        <v>0</v>
      </c>
      <c r="R61" s="354"/>
      <c r="S61" s="126">
        <f>Q61-R61</f>
        <v>0</v>
      </c>
      <c r="T61" s="160" t="e">
        <f t="shared" si="7"/>
        <v>#DIV/0!</v>
      </c>
      <c r="U61" s="148" t="e">
        <f t="shared" si="8"/>
        <v>#DIV/0!</v>
      </c>
      <c r="V61" s="148" t="e">
        <f t="shared" si="9"/>
        <v>#DIV/0!</v>
      </c>
      <c r="W61" s="153" t="e">
        <f t="shared" si="10"/>
        <v>#DIV/0!</v>
      </c>
      <c r="X61" s="307">
        <v>0.02</v>
      </c>
      <c r="Y61" s="88"/>
      <c r="Z61" s="297" t="e">
        <f t="shared" si="11"/>
        <v>#DIV/0!</v>
      </c>
      <c r="AA61" s="298" t="e">
        <f t="shared" si="12"/>
        <v>#DIV/0!</v>
      </c>
      <c r="AB61" s="299" t="e">
        <f t="shared" si="13"/>
        <v>#DIV/0!</v>
      </c>
      <c r="AC61" s="74" t="e">
        <f>(Y61*Z61+Y62*Z62)*0.012</f>
        <v>#DIV/0!</v>
      </c>
      <c r="AD61" s="258"/>
      <c r="AE61" s="250"/>
      <c r="AF61" s="411" t="e">
        <f>AD61+AD62+AE61-AC61</f>
        <v>#DIV/0!</v>
      </c>
      <c r="AG61" s="4" t="e">
        <f>AF61/(12*(Y61+Y62))*1000</f>
        <v>#DIV/0!</v>
      </c>
      <c r="AH61" s="5" t="e">
        <f>AG61/AG62</f>
        <v>#DIV/0!</v>
      </c>
      <c r="AI61" s="270">
        <f t="shared" si="4"/>
        <v>0</v>
      </c>
      <c r="AJ61" s="9" t="e">
        <f>AD61+AD62+AE61-(AI61*Z61+AI62*Z62)*0.012</f>
        <v>#DIV/0!</v>
      </c>
      <c r="AK61" s="4" t="e">
        <f>AJ61/(12*(AI61+AI62))*1000</f>
        <v>#DIV/0!</v>
      </c>
      <c r="AL61" s="175" t="e">
        <f>AK61/AG62</f>
        <v>#DIV/0!</v>
      </c>
      <c r="AM61" s="179"/>
      <c r="AN61" s="178" t="e">
        <f>(AM61+AM62)/(12*(AI61+AI62))*1000</f>
        <v>#DIV/0!</v>
      </c>
      <c r="AO61" s="4" t="e">
        <f>(H61+I61+H62+I62)/(12*(D61+D62))*1000+AK61+AN61</f>
        <v>#DIV/0!</v>
      </c>
      <c r="AP61" s="6" t="e">
        <f>(AK61+AN61)/((H61+I61+H62+I62)*1000)*(D61+D62)*12</f>
        <v>#DIV/0!</v>
      </c>
      <c r="AQ61" s="173" t="e">
        <f>AO61/((H61+I61+H62+I62)*1000)*(D61+D62)*12</f>
        <v>#DIV/0!</v>
      </c>
      <c r="AR61" s="190">
        <f t="shared" si="14"/>
        <v>0</v>
      </c>
      <c r="AS61" s="16">
        <f t="shared" si="16"/>
        <v>0</v>
      </c>
      <c r="AT61" s="3"/>
      <c r="AU61" s="17" t="e">
        <f t="shared" si="18"/>
        <v>#DIV/0!</v>
      </c>
      <c r="AV61" s="265"/>
      <c r="AW61" s="275"/>
      <c r="AX61" s="14" t="e">
        <f>(AR61+AR62+AE61-AV61-AV62)/((AW61+AW62)*12)</f>
        <v>#DIV/0!</v>
      </c>
      <c r="AZ61" s="36">
        <f>IF(AR61+AR62+AE61-AV61-AV62&lt;0,AR61+AR62+AE61-AV61-AV62,0)</f>
        <v>0</v>
      </c>
    </row>
    <row r="62" spans="1:52" ht="13.5" thickBot="1" x14ac:dyDescent="0.25">
      <c r="A62" s="83"/>
      <c r="B62" s="456"/>
      <c r="C62" s="288" t="s">
        <v>12</v>
      </c>
      <c r="D62" s="118"/>
      <c r="E62" s="216"/>
      <c r="F62" s="109"/>
      <c r="G62" s="109"/>
      <c r="H62" s="109"/>
      <c r="I62" s="109"/>
      <c r="J62" s="109"/>
      <c r="K62" s="109"/>
      <c r="L62" s="109"/>
      <c r="M62" s="109"/>
      <c r="N62" s="109"/>
      <c r="O62" s="109"/>
      <c r="P62" s="97">
        <f t="shared" si="0"/>
        <v>0</v>
      </c>
      <c r="Q62" s="187" t="s">
        <v>21</v>
      </c>
      <c r="R62" s="228" t="s">
        <v>21</v>
      </c>
      <c r="S62" s="142" t="s">
        <v>21</v>
      </c>
      <c r="T62" s="157" t="e">
        <f t="shared" si="7"/>
        <v>#DIV/0!</v>
      </c>
      <c r="U62" s="145" t="e">
        <f t="shared" si="8"/>
        <v>#DIV/0!</v>
      </c>
      <c r="V62" s="145" t="e">
        <f t="shared" si="9"/>
        <v>#DIV/0!</v>
      </c>
      <c r="W62" s="150" t="e">
        <f t="shared" si="10"/>
        <v>#DIV/0!</v>
      </c>
      <c r="X62" s="308">
        <v>0</v>
      </c>
      <c r="Y62" s="89"/>
      <c r="Z62" s="300" t="e">
        <f t="shared" si="11"/>
        <v>#DIV/0!</v>
      </c>
      <c r="AA62" s="301" t="e">
        <f t="shared" si="12"/>
        <v>#DIV/0!</v>
      </c>
      <c r="AB62" s="302" t="e">
        <f t="shared" si="13"/>
        <v>#DIV/0!</v>
      </c>
      <c r="AC62" s="165" t="s">
        <v>21</v>
      </c>
      <c r="AD62" s="259"/>
      <c r="AE62" s="251"/>
      <c r="AF62" s="412" t="s">
        <v>21</v>
      </c>
      <c r="AG62" s="448" t="e">
        <f>(H61+H62+I61+I62)/(12*(D61+D62))*1000</f>
        <v>#DIV/0!</v>
      </c>
      <c r="AH62" s="168" t="s">
        <v>21</v>
      </c>
      <c r="AI62" s="169">
        <f t="shared" si="4"/>
        <v>0</v>
      </c>
      <c r="AJ62" s="166" t="s">
        <v>21</v>
      </c>
      <c r="AK62" s="167" t="s">
        <v>21</v>
      </c>
      <c r="AL62" s="176" t="s">
        <v>21</v>
      </c>
      <c r="AM62" s="211"/>
      <c r="AN62" s="166" t="s">
        <v>21</v>
      </c>
      <c r="AO62" s="166" t="s">
        <v>21</v>
      </c>
      <c r="AP62" s="167" t="s">
        <v>21</v>
      </c>
      <c r="AQ62" s="174" t="s">
        <v>21</v>
      </c>
      <c r="AR62" s="191">
        <f t="shared" ref="AR62:AR110" si="19">AD62+AM62</f>
        <v>0</v>
      </c>
      <c r="AS62" s="61">
        <f t="shared" si="16"/>
        <v>0</v>
      </c>
      <c r="AT62" s="60"/>
      <c r="AU62" s="62" t="e">
        <f t="shared" si="18"/>
        <v>#DIV/0!</v>
      </c>
      <c r="AV62" s="263"/>
      <c r="AW62" s="276"/>
      <c r="AX62" s="63"/>
      <c r="AZ62" s="64"/>
    </row>
    <row r="63" spans="1:52" ht="14.25" x14ac:dyDescent="0.2">
      <c r="A63" s="278"/>
      <c r="B63" s="455"/>
      <c r="C63" s="292" t="s">
        <v>11</v>
      </c>
      <c r="D63" s="234"/>
      <c r="E63" s="215"/>
      <c r="F63" s="108"/>
      <c r="G63" s="108"/>
      <c r="H63" s="108"/>
      <c r="I63" s="108"/>
      <c r="J63" s="108"/>
      <c r="K63" s="108"/>
      <c r="L63" s="108"/>
      <c r="M63" s="108"/>
      <c r="N63" s="108"/>
      <c r="O63" s="108"/>
      <c r="P63" s="96">
        <f t="shared" si="0"/>
        <v>0</v>
      </c>
      <c r="Q63" s="188">
        <f>P63+P64</f>
        <v>0</v>
      </c>
      <c r="R63" s="354"/>
      <c r="S63" s="126">
        <f>Q63-R63</f>
        <v>0</v>
      </c>
      <c r="T63" s="160" t="e">
        <f t="shared" si="7"/>
        <v>#DIV/0!</v>
      </c>
      <c r="U63" s="148" t="e">
        <f t="shared" si="8"/>
        <v>#DIV/0!</v>
      </c>
      <c r="V63" s="148" t="e">
        <f t="shared" si="9"/>
        <v>#DIV/0!</v>
      </c>
      <c r="W63" s="153" t="e">
        <f t="shared" si="10"/>
        <v>#DIV/0!</v>
      </c>
      <c r="X63" s="307">
        <v>0.02</v>
      </c>
      <c r="Y63" s="88"/>
      <c r="Z63" s="297" t="e">
        <f t="shared" si="11"/>
        <v>#DIV/0!</v>
      </c>
      <c r="AA63" s="298" t="e">
        <f t="shared" si="12"/>
        <v>#DIV/0!</v>
      </c>
      <c r="AB63" s="299" t="e">
        <f t="shared" si="13"/>
        <v>#DIV/0!</v>
      </c>
      <c r="AC63" s="74" t="e">
        <f>(Y63*Z63+Y64*Z64)*0.012</f>
        <v>#DIV/0!</v>
      </c>
      <c r="AD63" s="342"/>
      <c r="AE63" s="407"/>
      <c r="AF63" s="411" t="e">
        <f>AD63+AD64+AE63-AC63</f>
        <v>#DIV/0!</v>
      </c>
      <c r="AG63" s="4" t="e">
        <f>AF63/(12*(Y63+Y64))*1000</f>
        <v>#DIV/0!</v>
      </c>
      <c r="AH63" s="5" t="e">
        <f>AG63/AG64</f>
        <v>#DIV/0!</v>
      </c>
      <c r="AI63" s="270">
        <f t="shared" si="4"/>
        <v>0</v>
      </c>
      <c r="AJ63" s="9" t="e">
        <f>AD63+AD64+AE63-(AI63*Z63+AI64*Z64)*0.012</f>
        <v>#DIV/0!</v>
      </c>
      <c r="AK63" s="4" t="e">
        <f>AJ63/(12*(AI63+AI64))*1000</f>
        <v>#DIV/0!</v>
      </c>
      <c r="AL63" s="175" t="e">
        <f>AK63/AG64</f>
        <v>#DIV/0!</v>
      </c>
      <c r="AM63" s="179"/>
      <c r="AN63" s="178" t="e">
        <f>(AM63+AM64)/(12*(AI63+AI64))*1000</f>
        <v>#DIV/0!</v>
      </c>
      <c r="AO63" s="4" t="e">
        <f>(H63+I63+H64+I64)/(12*(D63+D64))*1000+AK63+AN63</f>
        <v>#DIV/0!</v>
      </c>
      <c r="AP63" s="6" t="e">
        <f>(AK63+AN63)/((H63+I63+H64+I64)*1000)*(D63+D64)*12</f>
        <v>#DIV/0!</v>
      </c>
      <c r="AQ63" s="173" t="e">
        <f>AO63/((H63+I63+H64+I64)*1000)*(D63+D64)*12</f>
        <v>#DIV/0!</v>
      </c>
      <c r="AR63" s="190">
        <f t="shared" si="19"/>
        <v>0</v>
      </c>
      <c r="AS63" s="16">
        <f t="shared" si="16"/>
        <v>0</v>
      </c>
      <c r="AT63" s="3"/>
      <c r="AU63" s="17" t="e">
        <f t="shared" si="18"/>
        <v>#DIV/0!</v>
      </c>
      <c r="AV63" s="265"/>
      <c r="AW63" s="275"/>
      <c r="AX63" s="14" t="e">
        <f>(AR63+AR64+AE63-AV63-AV64)/((AW63+AW64)*12)</f>
        <v>#DIV/0!</v>
      </c>
      <c r="AZ63" s="36">
        <f>IF(AR63+AR64+AE63-AV63-AV64&lt;0,AR63+AR64+AE63-AV63-AV64,0)</f>
        <v>0</v>
      </c>
    </row>
    <row r="64" spans="1:52" ht="13.5" thickBot="1" x14ac:dyDescent="0.25">
      <c r="A64" s="83"/>
      <c r="B64" s="456"/>
      <c r="C64" s="288" t="s">
        <v>12</v>
      </c>
      <c r="D64" s="118"/>
      <c r="E64" s="216"/>
      <c r="F64" s="109"/>
      <c r="G64" s="109"/>
      <c r="H64" s="109"/>
      <c r="I64" s="109"/>
      <c r="J64" s="109"/>
      <c r="K64" s="109"/>
      <c r="L64" s="109"/>
      <c r="M64" s="109"/>
      <c r="N64" s="109"/>
      <c r="O64" s="109"/>
      <c r="P64" s="97">
        <f t="shared" si="0"/>
        <v>0</v>
      </c>
      <c r="Q64" s="187" t="s">
        <v>21</v>
      </c>
      <c r="R64" s="228" t="s">
        <v>21</v>
      </c>
      <c r="S64" s="142" t="s">
        <v>21</v>
      </c>
      <c r="T64" s="157" t="e">
        <f t="shared" si="7"/>
        <v>#DIV/0!</v>
      </c>
      <c r="U64" s="145" t="e">
        <f t="shared" si="8"/>
        <v>#DIV/0!</v>
      </c>
      <c r="V64" s="145" t="e">
        <f t="shared" si="9"/>
        <v>#DIV/0!</v>
      </c>
      <c r="W64" s="150" t="e">
        <f t="shared" si="10"/>
        <v>#DIV/0!</v>
      </c>
      <c r="X64" s="308">
        <v>0</v>
      </c>
      <c r="Y64" s="89"/>
      <c r="Z64" s="300" t="e">
        <f t="shared" si="11"/>
        <v>#DIV/0!</v>
      </c>
      <c r="AA64" s="301" t="e">
        <f t="shared" si="12"/>
        <v>#DIV/0!</v>
      </c>
      <c r="AB64" s="302" t="e">
        <f t="shared" si="13"/>
        <v>#DIV/0!</v>
      </c>
      <c r="AC64" s="165" t="s">
        <v>21</v>
      </c>
      <c r="AD64" s="259"/>
      <c r="AE64" s="251"/>
      <c r="AF64" s="412" t="s">
        <v>21</v>
      </c>
      <c r="AG64" s="448" t="e">
        <f>(H63+H64+I63+I64)/(12*(D63+D64))*1000</f>
        <v>#DIV/0!</v>
      </c>
      <c r="AH64" s="168" t="s">
        <v>21</v>
      </c>
      <c r="AI64" s="169">
        <f t="shared" si="4"/>
        <v>0</v>
      </c>
      <c r="AJ64" s="166" t="s">
        <v>21</v>
      </c>
      <c r="AK64" s="167" t="s">
        <v>21</v>
      </c>
      <c r="AL64" s="176" t="s">
        <v>21</v>
      </c>
      <c r="AM64" s="211"/>
      <c r="AN64" s="166" t="s">
        <v>21</v>
      </c>
      <c r="AO64" s="166" t="s">
        <v>21</v>
      </c>
      <c r="AP64" s="167" t="s">
        <v>21</v>
      </c>
      <c r="AQ64" s="174" t="s">
        <v>21</v>
      </c>
      <c r="AR64" s="191">
        <f>AD64+AM64</f>
        <v>0</v>
      </c>
      <c r="AS64" s="61">
        <f t="shared" si="16"/>
        <v>0</v>
      </c>
      <c r="AT64" s="60"/>
      <c r="AU64" s="62" t="e">
        <f t="shared" si="18"/>
        <v>#DIV/0!</v>
      </c>
      <c r="AV64" s="263"/>
      <c r="AW64" s="276"/>
      <c r="AX64" s="63"/>
      <c r="AZ64" s="64"/>
    </row>
    <row r="65" spans="1:52" ht="14.25" x14ac:dyDescent="0.2">
      <c r="A65" s="278"/>
      <c r="B65" s="460"/>
      <c r="C65" s="292" t="s">
        <v>11</v>
      </c>
      <c r="D65" s="234"/>
      <c r="E65" s="215"/>
      <c r="F65" s="108"/>
      <c r="G65" s="108"/>
      <c r="H65" s="108"/>
      <c r="I65" s="108"/>
      <c r="J65" s="108"/>
      <c r="K65" s="108"/>
      <c r="L65" s="108"/>
      <c r="M65" s="108"/>
      <c r="N65" s="108"/>
      <c r="O65" s="108"/>
      <c r="P65" s="96">
        <f t="shared" si="0"/>
        <v>0</v>
      </c>
      <c r="Q65" s="188">
        <f>P65+P66</f>
        <v>0</v>
      </c>
      <c r="R65" s="354"/>
      <c r="S65" s="126">
        <f>Q65-R65</f>
        <v>0</v>
      </c>
      <c r="T65" s="160" t="e">
        <f t="shared" si="7"/>
        <v>#DIV/0!</v>
      </c>
      <c r="U65" s="148" t="e">
        <f t="shared" si="8"/>
        <v>#DIV/0!</v>
      </c>
      <c r="V65" s="148" t="e">
        <f t="shared" si="9"/>
        <v>#DIV/0!</v>
      </c>
      <c r="W65" s="153" t="e">
        <f t="shared" si="10"/>
        <v>#DIV/0!</v>
      </c>
      <c r="X65" s="307">
        <v>0.02</v>
      </c>
      <c r="Y65" s="88"/>
      <c r="Z65" s="297" t="e">
        <f t="shared" si="11"/>
        <v>#DIV/0!</v>
      </c>
      <c r="AA65" s="298" t="e">
        <f t="shared" si="12"/>
        <v>#DIV/0!</v>
      </c>
      <c r="AB65" s="299" t="e">
        <f t="shared" si="13"/>
        <v>#DIV/0!</v>
      </c>
      <c r="AC65" s="74" t="e">
        <f>(Y65*Z65+Y66*Z66)*0.012</f>
        <v>#DIV/0!</v>
      </c>
      <c r="AD65" s="258"/>
      <c r="AE65" s="407"/>
      <c r="AF65" s="411" t="e">
        <f>AD65+AD66+AE65-AC65</f>
        <v>#DIV/0!</v>
      </c>
      <c r="AG65" s="4" t="e">
        <f>AF65/(12*(Y65+Y66))*1000</f>
        <v>#DIV/0!</v>
      </c>
      <c r="AH65" s="5" t="e">
        <f>AG65/AG66</f>
        <v>#DIV/0!</v>
      </c>
      <c r="AI65" s="270">
        <f t="shared" si="4"/>
        <v>0</v>
      </c>
      <c r="AJ65" s="9" t="e">
        <f>AD65+AD66+AE65-(AI65*Z65+AI66*Z66)*0.012</f>
        <v>#DIV/0!</v>
      </c>
      <c r="AK65" s="4" t="e">
        <f>AJ65/(12*(AI65+AI66))*1000</f>
        <v>#DIV/0!</v>
      </c>
      <c r="AL65" s="175" t="e">
        <f>AK65/AG66</f>
        <v>#DIV/0!</v>
      </c>
      <c r="AM65" s="179"/>
      <c r="AN65" s="178" t="e">
        <f>(AM65+AM66)/(12*(AI65+AI66))*1000</f>
        <v>#DIV/0!</v>
      </c>
      <c r="AO65" s="4" t="e">
        <f>(H65+I65+H66+I66)/(12*(D65+D66))*1000+AK65+AN65</f>
        <v>#DIV/0!</v>
      </c>
      <c r="AP65" s="6" t="e">
        <f>(AK65+AN65)/((H65+I65+H66+I66)*1000)*(D65+D66)*12</f>
        <v>#DIV/0!</v>
      </c>
      <c r="AQ65" s="173" t="e">
        <f>AO65/((H65+I65+H66+I66)*1000)*(D65+D66)*12</f>
        <v>#DIV/0!</v>
      </c>
      <c r="AR65" s="190">
        <f t="shared" si="19"/>
        <v>0</v>
      </c>
      <c r="AS65" s="16">
        <f t="shared" si="16"/>
        <v>0</v>
      </c>
      <c r="AT65" s="3"/>
      <c r="AU65" s="17" t="e">
        <f t="shared" si="18"/>
        <v>#DIV/0!</v>
      </c>
      <c r="AV65" s="265"/>
      <c r="AW65" s="234"/>
      <c r="AX65" s="14" t="e">
        <f>(AR65+AR66+AE65-AV65-AV66)/((AW65+AW66)*12)</f>
        <v>#DIV/0!</v>
      </c>
      <c r="AZ65" s="36">
        <f>IF(AR65+AR66+AE65-AV65-AV66&lt;0,AR65+AR66+AE65-AV65-AV66,0)</f>
        <v>0</v>
      </c>
    </row>
    <row r="66" spans="1:52" ht="13.5" thickBot="1" x14ac:dyDescent="0.25">
      <c r="A66" s="83"/>
      <c r="B66" s="461"/>
      <c r="C66" s="288" t="s">
        <v>12</v>
      </c>
      <c r="D66" s="118"/>
      <c r="E66" s="216"/>
      <c r="F66" s="109"/>
      <c r="G66" s="109"/>
      <c r="H66" s="109"/>
      <c r="I66" s="109"/>
      <c r="J66" s="109"/>
      <c r="K66" s="109"/>
      <c r="L66" s="109"/>
      <c r="M66" s="109"/>
      <c r="N66" s="109"/>
      <c r="O66" s="109"/>
      <c r="P66" s="97">
        <f t="shared" si="0"/>
        <v>0</v>
      </c>
      <c r="Q66" s="187" t="s">
        <v>21</v>
      </c>
      <c r="R66" s="228" t="s">
        <v>21</v>
      </c>
      <c r="S66" s="142" t="s">
        <v>21</v>
      </c>
      <c r="T66" s="157" t="e">
        <f t="shared" si="7"/>
        <v>#DIV/0!</v>
      </c>
      <c r="U66" s="145" t="e">
        <f t="shared" si="8"/>
        <v>#DIV/0!</v>
      </c>
      <c r="V66" s="145" t="e">
        <f t="shared" si="9"/>
        <v>#DIV/0!</v>
      </c>
      <c r="W66" s="150" t="e">
        <f t="shared" si="10"/>
        <v>#DIV/0!</v>
      </c>
      <c r="X66" s="308">
        <v>0</v>
      </c>
      <c r="Y66" s="89"/>
      <c r="Z66" s="300" t="e">
        <f t="shared" si="11"/>
        <v>#DIV/0!</v>
      </c>
      <c r="AA66" s="301" t="e">
        <f t="shared" si="12"/>
        <v>#DIV/0!</v>
      </c>
      <c r="AB66" s="302" t="e">
        <f t="shared" si="13"/>
        <v>#DIV/0!</v>
      </c>
      <c r="AC66" s="165" t="s">
        <v>21</v>
      </c>
      <c r="AD66" s="404"/>
      <c r="AE66" s="402"/>
      <c r="AF66" s="412" t="s">
        <v>21</v>
      </c>
      <c r="AG66" s="448" t="e">
        <f>(H65+H66+I65+I66)/(12*(D65+D66))*1000</f>
        <v>#DIV/0!</v>
      </c>
      <c r="AH66" s="168" t="s">
        <v>21</v>
      </c>
      <c r="AI66" s="169">
        <f t="shared" si="4"/>
        <v>0</v>
      </c>
      <c r="AJ66" s="166" t="s">
        <v>21</v>
      </c>
      <c r="AK66" s="167" t="s">
        <v>21</v>
      </c>
      <c r="AL66" s="176" t="s">
        <v>21</v>
      </c>
      <c r="AM66" s="211"/>
      <c r="AN66" s="166" t="s">
        <v>21</v>
      </c>
      <c r="AO66" s="166" t="s">
        <v>21</v>
      </c>
      <c r="AP66" s="167" t="s">
        <v>21</v>
      </c>
      <c r="AQ66" s="174" t="s">
        <v>21</v>
      </c>
      <c r="AR66" s="191">
        <f>AD66+AM66</f>
        <v>0</v>
      </c>
      <c r="AS66" s="61">
        <f t="shared" si="16"/>
        <v>0</v>
      </c>
      <c r="AT66" s="60"/>
      <c r="AU66" s="62" t="e">
        <f t="shared" si="18"/>
        <v>#DIV/0!</v>
      </c>
      <c r="AV66" s="263"/>
      <c r="AW66" s="118"/>
      <c r="AX66" s="63"/>
      <c r="AZ66" s="64"/>
    </row>
    <row r="67" spans="1:52" x14ac:dyDescent="0.2">
      <c r="A67" s="278"/>
      <c r="B67" s="455"/>
      <c r="C67" s="292" t="s">
        <v>11</v>
      </c>
      <c r="D67" s="234"/>
      <c r="E67" s="215"/>
      <c r="F67" s="108"/>
      <c r="G67" s="108"/>
      <c r="H67" s="108"/>
      <c r="I67" s="108"/>
      <c r="J67" s="108"/>
      <c r="K67" s="108"/>
      <c r="L67" s="108"/>
      <c r="M67" s="108"/>
      <c r="N67" s="108"/>
      <c r="O67" s="108"/>
      <c r="P67" s="96">
        <f t="shared" si="0"/>
        <v>0</v>
      </c>
      <c r="Q67" s="188">
        <f>P67+P68</f>
        <v>0</v>
      </c>
      <c r="R67" s="356"/>
      <c r="S67" s="126">
        <f>Q67-R67</f>
        <v>0</v>
      </c>
      <c r="T67" s="160" t="e">
        <f t="shared" si="7"/>
        <v>#DIV/0!</v>
      </c>
      <c r="U67" s="148" t="e">
        <f t="shared" si="8"/>
        <v>#DIV/0!</v>
      </c>
      <c r="V67" s="148" t="e">
        <f t="shared" si="9"/>
        <v>#DIV/0!</v>
      </c>
      <c r="W67" s="153" t="e">
        <f t="shared" si="10"/>
        <v>#DIV/0!</v>
      </c>
      <c r="X67" s="307">
        <v>0.02</v>
      </c>
      <c r="Y67" s="88"/>
      <c r="Z67" s="297" t="e">
        <f t="shared" si="11"/>
        <v>#DIV/0!</v>
      </c>
      <c r="AA67" s="298" t="e">
        <f t="shared" si="12"/>
        <v>#DIV/0!</v>
      </c>
      <c r="AB67" s="299" t="e">
        <f t="shared" si="13"/>
        <v>#DIV/0!</v>
      </c>
      <c r="AC67" s="74" t="e">
        <f>(Y67*Z67+Y68*Z68)*0.012</f>
        <v>#DIV/0!</v>
      </c>
      <c r="AD67" s="258"/>
      <c r="AE67" s="403"/>
      <c r="AF67" s="411" t="e">
        <f>AD67+AD68+AE67-AC67</f>
        <v>#DIV/0!</v>
      </c>
      <c r="AG67" s="4" t="e">
        <f>AF67/(12*(Y67+Y68))*1000</f>
        <v>#DIV/0!</v>
      </c>
      <c r="AH67" s="5" t="e">
        <f>AG67/AG68</f>
        <v>#DIV/0!</v>
      </c>
      <c r="AI67" s="270">
        <f t="shared" si="4"/>
        <v>0</v>
      </c>
      <c r="AJ67" s="9" t="e">
        <f>AD67+AD68+AE67-(AI67*Z67+AI68*Z68)*0.012</f>
        <v>#DIV/0!</v>
      </c>
      <c r="AK67" s="4" t="e">
        <f>AJ67/(12*(AI67+AI68))*1000</f>
        <v>#DIV/0!</v>
      </c>
      <c r="AL67" s="175" t="e">
        <f>AK67/AG68</f>
        <v>#DIV/0!</v>
      </c>
      <c r="AM67" s="179"/>
      <c r="AN67" s="178" t="e">
        <f>(AM67+AM68)/(12*(AI67+AI68))*1000</f>
        <v>#DIV/0!</v>
      </c>
      <c r="AO67" s="4" t="e">
        <f>(H67+I67+H68+I68)/(12*(D67+D68))*1000+AK67+AN67</f>
        <v>#DIV/0!</v>
      </c>
      <c r="AP67" s="6" t="e">
        <f>(AK67+AN67)/((H67+I67+H68+I68)*1000)*(D67+D68)*12</f>
        <v>#DIV/0!</v>
      </c>
      <c r="AQ67" s="173" t="e">
        <f>AO67/((H67+I67+H68+I68)*1000)*(D67+D68)*12</f>
        <v>#DIV/0!</v>
      </c>
      <c r="AR67" s="190">
        <f t="shared" si="19"/>
        <v>0</v>
      </c>
      <c r="AS67" s="16">
        <f t="shared" si="16"/>
        <v>0</v>
      </c>
      <c r="AT67" s="3"/>
      <c r="AU67" s="17" t="e">
        <f t="shared" si="18"/>
        <v>#DIV/0!</v>
      </c>
      <c r="AV67" s="265"/>
      <c r="AW67" s="234"/>
      <c r="AX67" s="14" t="e">
        <f>(AR67+AR68+AE67-AV67-AV68)/((AW67+AW68)*12)</f>
        <v>#DIV/0!</v>
      </c>
      <c r="AZ67" s="36">
        <f>IF(AR67+AR68+AE67-AV67-AV68&lt;0,AR67+AR68+AE67-AV67-AV68,0)</f>
        <v>0</v>
      </c>
    </row>
    <row r="68" spans="1:52" ht="13.5" thickBot="1" x14ac:dyDescent="0.25">
      <c r="A68" s="83"/>
      <c r="B68" s="456"/>
      <c r="C68" s="288" t="s">
        <v>12</v>
      </c>
      <c r="D68" s="118"/>
      <c r="E68" s="216"/>
      <c r="F68" s="109"/>
      <c r="G68" s="109"/>
      <c r="H68" s="109"/>
      <c r="I68" s="109"/>
      <c r="J68" s="109"/>
      <c r="K68" s="109"/>
      <c r="L68" s="109"/>
      <c r="M68" s="109"/>
      <c r="N68" s="109"/>
      <c r="O68" s="109"/>
      <c r="P68" s="97">
        <f t="shared" si="0"/>
        <v>0</v>
      </c>
      <c r="Q68" s="187" t="s">
        <v>21</v>
      </c>
      <c r="R68" s="358" t="s">
        <v>21</v>
      </c>
      <c r="S68" s="142" t="s">
        <v>21</v>
      </c>
      <c r="T68" s="157" t="e">
        <f t="shared" si="7"/>
        <v>#DIV/0!</v>
      </c>
      <c r="U68" s="145" t="e">
        <f t="shared" si="8"/>
        <v>#DIV/0!</v>
      </c>
      <c r="V68" s="145" t="e">
        <f t="shared" si="9"/>
        <v>#DIV/0!</v>
      </c>
      <c r="W68" s="150" t="e">
        <f t="shared" si="10"/>
        <v>#DIV/0!</v>
      </c>
      <c r="X68" s="312">
        <v>0</v>
      </c>
      <c r="Y68" s="313"/>
      <c r="Z68" s="314" t="e">
        <f t="shared" si="11"/>
        <v>#DIV/0!</v>
      </c>
      <c r="AA68" s="315" t="e">
        <f t="shared" si="12"/>
        <v>#DIV/0!</v>
      </c>
      <c r="AB68" s="316" t="e">
        <f t="shared" si="13"/>
        <v>#DIV/0!</v>
      </c>
      <c r="AC68" s="200" t="s">
        <v>21</v>
      </c>
      <c r="AD68" s="260"/>
      <c r="AE68" s="252"/>
      <c r="AF68" s="413" t="s">
        <v>21</v>
      </c>
      <c r="AG68" s="448" t="e">
        <f>(H67+H68+I67+I68)/(12*(D67+D68))*1000</f>
        <v>#DIV/0!</v>
      </c>
      <c r="AH68" s="168" t="s">
        <v>21</v>
      </c>
      <c r="AI68" s="203">
        <f t="shared" si="4"/>
        <v>0</v>
      </c>
      <c r="AJ68" s="201" t="s">
        <v>21</v>
      </c>
      <c r="AK68" s="202" t="s">
        <v>21</v>
      </c>
      <c r="AL68" s="204" t="s">
        <v>21</v>
      </c>
      <c r="AM68" s="317"/>
      <c r="AN68" s="201" t="s">
        <v>21</v>
      </c>
      <c r="AO68" s="201" t="s">
        <v>21</v>
      </c>
      <c r="AP68" s="202" t="s">
        <v>21</v>
      </c>
      <c r="AQ68" s="318" t="s">
        <v>21</v>
      </c>
      <c r="AR68" s="319">
        <f t="shared" si="19"/>
        <v>0</v>
      </c>
      <c r="AS68" s="332">
        <f t="shared" si="16"/>
        <v>0</v>
      </c>
      <c r="AT68" s="400"/>
      <c r="AU68" s="334" t="e">
        <f t="shared" si="18"/>
        <v>#DIV/0!</v>
      </c>
      <c r="AV68" s="401"/>
      <c r="AW68" s="279"/>
      <c r="AX68" s="63"/>
      <c r="AZ68" s="64"/>
    </row>
    <row r="69" spans="1:52" ht="13.5" thickTop="1" x14ac:dyDescent="0.2">
      <c r="A69" s="304"/>
      <c r="B69" s="457"/>
      <c r="C69" s="291" t="s">
        <v>11</v>
      </c>
      <c r="D69" s="267"/>
      <c r="E69" s="220"/>
      <c r="F69" s="112"/>
      <c r="G69" s="112"/>
      <c r="H69" s="112"/>
      <c r="I69" s="112"/>
      <c r="J69" s="112"/>
      <c r="K69" s="112"/>
      <c r="L69" s="112"/>
      <c r="M69" s="112"/>
      <c r="N69" s="112"/>
      <c r="O69" s="112"/>
      <c r="P69" s="100">
        <f t="shared" ref="P69:P110" si="20">SUM(F69:O69)</f>
        <v>0</v>
      </c>
      <c r="Q69" s="123">
        <f>P69+P70</f>
        <v>0</v>
      </c>
      <c r="R69" s="421"/>
      <c r="S69" s="129">
        <f>Q69-R69</f>
        <v>0</v>
      </c>
      <c r="T69" s="161" t="e">
        <f t="shared" si="7"/>
        <v>#DIV/0!</v>
      </c>
      <c r="U69" s="149" t="e">
        <f t="shared" si="8"/>
        <v>#DIV/0!</v>
      </c>
      <c r="V69" s="149" t="e">
        <f t="shared" si="9"/>
        <v>#DIV/0!</v>
      </c>
      <c r="W69" s="154" t="e">
        <f t="shared" si="10"/>
        <v>#DIV/0!</v>
      </c>
      <c r="X69" s="357">
        <v>0.02</v>
      </c>
      <c r="Y69" s="322"/>
      <c r="Z69" s="130" t="e">
        <f t="shared" si="11"/>
        <v>#DIV/0!</v>
      </c>
      <c r="AA69" s="323" t="e">
        <f t="shared" si="12"/>
        <v>#DIV/0!</v>
      </c>
      <c r="AB69" s="324" t="e">
        <f t="shared" si="13"/>
        <v>#DIV/0!</v>
      </c>
      <c r="AC69" s="205" t="e">
        <f>(Y69*Z69+Y70*Z70)*0.012</f>
        <v>#DIV/0!</v>
      </c>
      <c r="AD69" s="261"/>
      <c r="AE69" s="253"/>
      <c r="AF69" s="414" t="e">
        <f>AD69+AD70+AE69-AC69</f>
        <v>#DIV/0!</v>
      </c>
      <c r="AG69" s="4" t="e">
        <f>AF69/(12*(Y69+Y70))*1000</f>
        <v>#DIV/0!</v>
      </c>
      <c r="AH69" s="5" t="e">
        <f>AG69/AG70</f>
        <v>#DIV/0!</v>
      </c>
      <c r="AI69" s="271">
        <f t="shared" ref="AI69:AI110" si="21">Y69</f>
        <v>0</v>
      </c>
      <c r="AJ69" s="207" t="e">
        <f>AD69+AD70+AE69-(AI69*Z69+AI70*Z70)*0.012</f>
        <v>#DIV/0!</v>
      </c>
      <c r="AK69" s="206" t="e">
        <f>AJ69/(12*(AI69+AI70))*1000</f>
        <v>#DIV/0!</v>
      </c>
      <c r="AL69" s="325" t="e">
        <f>AK69/AG70</f>
        <v>#DIV/0!</v>
      </c>
      <c r="AM69" s="326"/>
      <c r="AN69" s="327" t="e">
        <f>(AM69+AM70)/(12*(AI69+AI70))*1000</f>
        <v>#DIV/0!</v>
      </c>
      <c r="AO69" s="206" t="e">
        <f>(H69+I69+H70+I70)/(12*(D69+D70))*1000+AK69+AN69</f>
        <v>#DIV/0!</v>
      </c>
      <c r="AP69" s="328" t="e">
        <f>(AK69+AN69)/((H69+I69+H70+I70)*1000)*(D69+D70)*12</f>
        <v>#DIV/0!</v>
      </c>
      <c r="AQ69" s="329" t="e">
        <f>AO69/((H69+I69+H70+I70)*1000)*(D69+D70)*12</f>
        <v>#DIV/0!</v>
      </c>
      <c r="AR69" s="330">
        <f t="shared" si="19"/>
        <v>0</v>
      </c>
      <c r="AS69" s="58">
        <f t="shared" ref="AS69:AS100" si="22">H69+I69</f>
        <v>0</v>
      </c>
      <c r="AT69" s="170"/>
      <c r="AU69" s="59" t="e">
        <f t="shared" si="18"/>
        <v>#DIV/0!</v>
      </c>
      <c r="AV69" s="266"/>
      <c r="AW69" s="267"/>
      <c r="AX69" s="419" t="e">
        <f>(AR69+AR70+AE69-AV69-AV70)/((AW69+AW70)*12)</f>
        <v>#DIV/0!</v>
      </c>
      <c r="AZ69" s="36">
        <f>IF(AR69+AR70+AE69-AV69-AV70&lt;0,AR69+AR70+AE69-AV69-AV70,0)</f>
        <v>0</v>
      </c>
    </row>
    <row r="70" spans="1:52" ht="13.5" thickBot="1" x14ac:dyDescent="0.25">
      <c r="A70" s="83"/>
      <c r="B70" s="456"/>
      <c r="C70" s="288" t="s">
        <v>12</v>
      </c>
      <c r="D70" s="118"/>
      <c r="E70" s="216"/>
      <c r="F70" s="109"/>
      <c r="G70" s="109"/>
      <c r="H70" s="109"/>
      <c r="I70" s="109"/>
      <c r="J70" s="109"/>
      <c r="K70" s="109"/>
      <c r="L70" s="109"/>
      <c r="M70" s="109"/>
      <c r="N70" s="109"/>
      <c r="O70" s="109"/>
      <c r="P70" s="97">
        <f t="shared" si="20"/>
        <v>0</v>
      </c>
      <c r="Q70" s="187" t="s">
        <v>21</v>
      </c>
      <c r="R70" s="228" t="s">
        <v>21</v>
      </c>
      <c r="S70" s="142" t="s">
        <v>21</v>
      </c>
      <c r="T70" s="157" t="e">
        <f t="shared" ref="T70:T110" si="23">P70/(12*D70)*1000</f>
        <v>#DIV/0!</v>
      </c>
      <c r="U70" s="145" t="e">
        <f t="shared" ref="U70:U110" si="24">H70/(12*D70)*1000</f>
        <v>#DIV/0!</v>
      </c>
      <c r="V70" s="145" t="e">
        <f t="shared" ref="V70:V110" si="25">I70/(12*D70)*1000</f>
        <v>#DIV/0!</v>
      </c>
      <c r="W70" s="150" t="e">
        <f t="shared" ref="W70:W110" si="26">U70+V70</f>
        <v>#DIV/0!</v>
      </c>
      <c r="X70" s="308">
        <v>0</v>
      </c>
      <c r="Y70" s="89"/>
      <c r="Z70" s="300" t="e">
        <f t="shared" ref="Z70:Z110" si="27">T70*(1+X70)</f>
        <v>#DIV/0!</v>
      </c>
      <c r="AA70" s="301" t="e">
        <f t="shared" ref="AA70:AA110" si="28">T70-W70+X70*(F70+0.8*(G70+L70+M70))</f>
        <v>#DIV/0!</v>
      </c>
      <c r="AB70" s="302" t="e">
        <f t="shared" ref="AB70:AB110" si="29">Z70-AA70</f>
        <v>#DIV/0!</v>
      </c>
      <c r="AC70" s="165" t="s">
        <v>21</v>
      </c>
      <c r="AD70" s="259"/>
      <c r="AE70" s="251"/>
      <c r="AF70" s="412" t="s">
        <v>21</v>
      </c>
      <c r="AG70" s="448" t="e">
        <f>(H69+H70+I69+I70)/(12*(D69+D70))*1000</f>
        <v>#DIV/0!</v>
      </c>
      <c r="AH70" s="168" t="s">
        <v>21</v>
      </c>
      <c r="AI70" s="169">
        <f t="shared" si="21"/>
        <v>0</v>
      </c>
      <c r="AJ70" s="166" t="s">
        <v>21</v>
      </c>
      <c r="AK70" s="167" t="s">
        <v>21</v>
      </c>
      <c r="AL70" s="176" t="s">
        <v>21</v>
      </c>
      <c r="AM70" s="211"/>
      <c r="AN70" s="166" t="s">
        <v>21</v>
      </c>
      <c r="AO70" s="166" t="s">
        <v>21</v>
      </c>
      <c r="AP70" s="167" t="s">
        <v>21</v>
      </c>
      <c r="AQ70" s="174" t="s">
        <v>21</v>
      </c>
      <c r="AR70" s="191">
        <f t="shared" si="19"/>
        <v>0</v>
      </c>
      <c r="AS70" s="61">
        <f t="shared" si="22"/>
        <v>0</v>
      </c>
      <c r="AT70" s="171"/>
      <c r="AU70" s="62" t="e">
        <f t="shared" si="18"/>
        <v>#DIV/0!</v>
      </c>
      <c r="AV70" s="263"/>
      <c r="AW70" s="118"/>
      <c r="AX70" s="63"/>
      <c r="AZ70" s="64"/>
    </row>
    <row r="71" spans="1:52" x14ac:dyDescent="0.2">
      <c r="A71" s="278"/>
      <c r="B71" s="455"/>
      <c r="C71" s="292" t="s">
        <v>11</v>
      </c>
      <c r="D71" s="234"/>
      <c r="E71" s="215"/>
      <c r="F71" s="108"/>
      <c r="G71" s="108"/>
      <c r="H71" s="108"/>
      <c r="I71" s="108"/>
      <c r="J71" s="108"/>
      <c r="K71" s="108"/>
      <c r="L71" s="108"/>
      <c r="M71" s="108"/>
      <c r="N71" s="108"/>
      <c r="O71" s="108"/>
      <c r="P71" s="101">
        <f t="shared" si="20"/>
        <v>0</v>
      </c>
      <c r="Q71" s="186">
        <f>P71+P72</f>
        <v>0</v>
      </c>
      <c r="R71" s="422"/>
      <c r="S71" s="126">
        <f>Q71-R71</f>
        <v>0</v>
      </c>
      <c r="T71" s="160" t="e">
        <f t="shared" si="23"/>
        <v>#DIV/0!</v>
      </c>
      <c r="U71" s="148" t="e">
        <f t="shared" si="24"/>
        <v>#DIV/0!</v>
      </c>
      <c r="V71" s="148" t="e">
        <f t="shared" si="25"/>
        <v>#DIV/0!</v>
      </c>
      <c r="W71" s="153" t="e">
        <f t="shared" si="26"/>
        <v>#DIV/0!</v>
      </c>
      <c r="X71" s="307">
        <v>0.02</v>
      </c>
      <c r="Y71" s="88"/>
      <c r="Z71" s="297" t="e">
        <f t="shared" si="27"/>
        <v>#DIV/0!</v>
      </c>
      <c r="AA71" s="298" t="e">
        <f t="shared" si="28"/>
        <v>#DIV/0!</v>
      </c>
      <c r="AB71" s="299" t="e">
        <f t="shared" si="29"/>
        <v>#DIV/0!</v>
      </c>
      <c r="AC71" s="74" t="e">
        <f>(Y71*Z71+Y72*Z72)*0.012</f>
        <v>#DIV/0!</v>
      </c>
      <c r="AD71" s="258"/>
      <c r="AE71" s="250"/>
      <c r="AF71" s="411" t="e">
        <f>AD71+AD72+AE71-AC71</f>
        <v>#DIV/0!</v>
      </c>
      <c r="AG71" s="4" t="e">
        <f>AF71/(12*(Y71+Y72))*1000</f>
        <v>#DIV/0!</v>
      </c>
      <c r="AH71" s="5" t="e">
        <f>AG71/AG72</f>
        <v>#DIV/0!</v>
      </c>
      <c r="AI71" s="270">
        <f t="shared" si="21"/>
        <v>0</v>
      </c>
      <c r="AJ71" s="9" t="e">
        <f>AD71+AD72+AE71-(AI71*Z71+AI72*Z72)*0.012</f>
        <v>#DIV/0!</v>
      </c>
      <c r="AK71" s="4" t="e">
        <f>AJ71/(12*(AI71+AI72))*1000</f>
        <v>#DIV/0!</v>
      </c>
      <c r="AL71" s="175" t="e">
        <f>AK71/AG72</f>
        <v>#DIV/0!</v>
      </c>
      <c r="AM71" s="179"/>
      <c r="AN71" s="178" t="e">
        <f>(AM71+AM72)/(12*(AI71+AI72))*1000</f>
        <v>#DIV/0!</v>
      </c>
      <c r="AO71" s="4" t="e">
        <f>(H71+I71+H72+I72)/(12*(D71+D72))*1000+AK71+AN71</f>
        <v>#DIV/0!</v>
      </c>
      <c r="AP71" s="6" t="e">
        <f>(AK71+AN71)/((H71+I71+H72+I72)*1000)*(D71+D72)*12</f>
        <v>#DIV/0!</v>
      </c>
      <c r="AQ71" s="173" t="e">
        <f>AO71/((H71+I71+H72+I72)*1000)*(D71+D72)*12</f>
        <v>#DIV/0!</v>
      </c>
      <c r="AR71" s="190">
        <f t="shared" si="19"/>
        <v>0</v>
      </c>
      <c r="AS71" s="16">
        <f t="shared" si="22"/>
        <v>0</v>
      </c>
      <c r="AT71" s="172"/>
      <c r="AU71" s="17" t="e">
        <f t="shared" si="18"/>
        <v>#DIV/0!</v>
      </c>
      <c r="AV71" s="265"/>
      <c r="AW71" s="234"/>
      <c r="AX71" s="14" t="e">
        <f>(AR71+AR72+AE71-AV71-AV72)/((AW71+AW72)*12)</f>
        <v>#DIV/0!</v>
      </c>
      <c r="AZ71" s="36">
        <f>IF(AR71+AR72+AE71-AV71-AV72&lt;0,AR71+AR72+AE71-AV71-AV72,0)</f>
        <v>0</v>
      </c>
    </row>
    <row r="72" spans="1:52" ht="13.5" thickBot="1" x14ac:dyDescent="0.25">
      <c r="A72" s="83"/>
      <c r="B72" s="456"/>
      <c r="C72" s="288" t="s">
        <v>12</v>
      </c>
      <c r="D72" s="118"/>
      <c r="E72" s="216"/>
      <c r="F72" s="109"/>
      <c r="G72" s="109"/>
      <c r="H72" s="109"/>
      <c r="I72" s="109"/>
      <c r="J72" s="109"/>
      <c r="K72" s="109"/>
      <c r="L72" s="109"/>
      <c r="M72" s="109"/>
      <c r="N72" s="109"/>
      <c r="O72" s="109"/>
      <c r="P72" s="97">
        <f t="shared" si="20"/>
        <v>0</v>
      </c>
      <c r="Q72" s="187" t="s">
        <v>21</v>
      </c>
      <c r="R72" s="228" t="s">
        <v>21</v>
      </c>
      <c r="S72" s="142" t="s">
        <v>21</v>
      </c>
      <c r="T72" s="157" t="e">
        <f t="shared" si="23"/>
        <v>#DIV/0!</v>
      </c>
      <c r="U72" s="145" t="e">
        <f t="shared" si="24"/>
        <v>#DIV/0!</v>
      </c>
      <c r="V72" s="145" t="e">
        <f t="shared" si="25"/>
        <v>#DIV/0!</v>
      </c>
      <c r="W72" s="150" t="e">
        <f t="shared" si="26"/>
        <v>#DIV/0!</v>
      </c>
      <c r="X72" s="308">
        <v>0</v>
      </c>
      <c r="Y72" s="89"/>
      <c r="Z72" s="300" t="e">
        <f t="shared" si="27"/>
        <v>#DIV/0!</v>
      </c>
      <c r="AA72" s="301" t="e">
        <f t="shared" si="28"/>
        <v>#DIV/0!</v>
      </c>
      <c r="AB72" s="302" t="e">
        <f t="shared" si="29"/>
        <v>#DIV/0!</v>
      </c>
      <c r="AC72" s="165" t="s">
        <v>21</v>
      </c>
      <c r="AD72" s="259"/>
      <c r="AE72" s="251"/>
      <c r="AF72" s="412" t="s">
        <v>21</v>
      </c>
      <c r="AG72" s="448" t="e">
        <f>(H71+H72+I71+I72)/(12*(D71+D72))*1000</f>
        <v>#DIV/0!</v>
      </c>
      <c r="AH72" s="168" t="s">
        <v>21</v>
      </c>
      <c r="AI72" s="169">
        <f t="shared" si="21"/>
        <v>0</v>
      </c>
      <c r="AJ72" s="166" t="s">
        <v>21</v>
      </c>
      <c r="AK72" s="167" t="s">
        <v>21</v>
      </c>
      <c r="AL72" s="176" t="s">
        <v>21</v>
      </c>
      <c r="AM72" s="211"/>
      <c r="AN72" s="166" t="s">
        <v>21</v>
      </c>
      <c r="AO72" s="166" t="s">
        <v>21</v>
      </c>
      <c r="AP72" s="167" t="s">
        <v>21</v>
      </c>
      <c r="AQ72" s="174" t="s">
        <v>21</v>
      </c>
      <c r="AR72" s="191">
        <f t="shared" si="19"/>
        <v>0</v>
      </c>
      <c r="AS72" s="61">
        <f t="shared" si="22"/>
        <v>0</v>
      </c>
      <c r="AT72" s="171"/>
      <c r="AU72" s="62" t="e">
        <f t="shared" ref="AU72:AU93" si="30">W72/AT72</f>
        <v>#DIV/0!</v>
      </c>
      <c r="AV72" s="263"/>
      <c r="AW72" s="118"/>
      <c r="AX72" s="63"/>
      <c r="AZ72" s="64"/>
    </row>
    <row r="73" spans="1:52" x14ac:dyDescent="0.2">
      <c r="A73" s="278"/>
      <c r="B73" s="455"/>
      <c r="C73" s="292" t="s">
        <v>11</v>
      </c>
      <c r="D73" s="234"/>
      <c r="E73" s="215"/>
      <c r="F73" s="108"/>
      <c r="G73" s="108"/>
      <c r="H73" s="108"/>
      <c r="I73" s="108"/>
      <c r="J73" s="108"/>
      <c r="K73" s="108"/>
      <c r="L73" s="108"/>
      <c r="M73" s="108"/>
      <c r="N73" s="108"/>
      <c r="O73" s="108"/>
      <c r="P73" s="101">
        <f t="shared" si="20"/>
        <v>0</v>
      </c>
      <c r="Q73" s="186">
        <f>P73+P74</f>
        <v>0</v>
      </c>
      <c r="R73" s="422"/>
      <c r="S73" s="126">
        <f>Q73-R73</f>
        <v>0</v>
      </c>
      <c r="T73" s="160" t="e">
        <f t="shared" si="23"/>
        <v>#DIV/0!</v>
      </c>
      <c r="U73" s="148" t="e">
        <f t="shared" si="24"/>
        <v>#DIV/0!</v>
      </c>
      <c r="V73" s="148" t="e">
        <f t="shared" si="25"/>
        <v>#DIV/0!</v>
      </c>
      <c r="W73" s="153" t="e">
        <f t="shared" si="26"/>
        <v>#DIV/0!</v>
      </c>
      <c r="X73" s="307">
        <v>0.02</v>
      </c>
      <c r="Y73" s="88"/>
      <c r="Z73" s="297" t="e">
        <f t="shared" si="27"/>
        <v>#DIV/0!</v>
      </c>
      <c r="AA73" s="298" t="e">
        <f t="shared" si="28"/>
        <v>#DIV/0!</v>
      </c>
      <c r="AB73" s="299" t="e">
        <f t="shared" si="29"/>
        <v>#DIV/0!</v>
      </c>
      <c r="AC73" s="74" t="e">
        <f>(Y73*Z73+Y74*Z74)*0.012</f>
        <v>#DIV/0!</v>
      </c>
      <c r="AD73" s="258"/>
      <c r="AE73" s="250"/>
      <c r="AF73" s="411" t="e">
        <f>AD73+AD74+AE73-AC73</f>
        <v>#DIV/0!</v>
      </c>
      <c r="AG73" s="4" t="e">
        <f>AF73/(12*(Y73+Y74))*1000</f>
        <v>#DIV/0!</v>
      </c>
      <c r="AH73" s="5" t="e">
        <f>AG73/AG74</f>
        <v>#DIV/0!</v>
      </c>
      <c r="AI73" s="270">
        <f t="shared" si="21"/>
        <v>0</v>
      </c>
      <c r="AJ73" s="9" t="e">
        <f>AD73+AD74+AE73-(AI73*Z73+AI74*Z74)*0.012</f>
        <v>#DIV/0!</v>
      </c>
      <c r="AK73" s="4" t="e">
        <f>AJ73/(12*(AI73+AI74))*1000</f>
        <v>#DIV/0!</v>
      </c>
      <c r="AL73" s="175" t="e">
        <f>AK73/AG74</f>
        <v>#DIV/0!</v>
      </c>
      <c r="AM73" s="179"/>
      <c r="AN73" s="178" t="e">
        <f>(AM73+AM74)/(12*(AI73+AI74))*1000</f>
        <v>#DIV/0!</v>
      </c>
      <c r="AO73" s="4" t="e">
        <f>(H73+I73+H74+I74)/(12*(D73+D74))*1000+AK73+AN73</f>
        <v>#DIV/0!</v>
      </c>
      <c r="AP73" s="6" t="e">
        <f>(AK73+AN73)/((H73+I73+H74+I74)*1000)*(D73+D74)*12</f>
        <v>#DIV/0!</v>
      </c>
      <c r="AQ73" s="173" t="e">
        <f>AO73/((H73+I73+H74+I74)*1000)*(D73+D74)*12</f>
        <v>#DIV/0!</v>
      </c>
      <c r="AR73" s="190">
        <f t="shared" si="19"/>
        <v>0</v>
      </c>
      <c r="AS73" s="16">
        <f t="shared" si="22"/>
        <v>0</v>
      </c>
      <c r="AT73" s="172"/>
      <c r="AU73" s="17" t="e">
        <f t="shared" si="30"/>
        <v>#DIV/0!</v>
      </c>
      <c r="AV73" s="265"/>
      <c r="AW73" s="234"/>
      <c r="AX73" s="14" t="e">
        <f>(AR73+AR74+AE73-AV73-AV74)/((AW73+AW74)*12)</f>
        <v>#DIV/0!</v>
      </c>
      <c r="AZ73" s="36">
        <f>IF(AR73+AR74+AE73-AV73-AV74&lt;0,AR73+AR74+AE73-AV73-AV74,0)</f>
        <v>0</v>
      </c>
    </row>
    <row r="74" spans="1:52" ht="13.5" thickBot="1" x14ac:dyDescent="0.25">
      <c r="A74" s="83"/>
      <c r="B74" s="456"/>
      <c r="C74" s="288" t="s">
        <v>12</v>
      </c>
      <c r="D74" s="118"/>
      <c r="E74" s="216"/>
      <c r="F74" s="109"/>
      <c r="G74" s="109"/>
      <c r="H74" s="109"/>
      <c r="I74" s="109"/>
      <c r="J74" s="109"/>
      <c r="K74" s="109"/>
      <c r="L74" s="109"/>
      <c r="M74" s="109"/>
      <c r="N74" s="109"/>
      <c r="O74" s="109"/>
      <c r="P74" s="97">
        <f t="shared" si="20"/>
        <v>0</v>
      </c>
      <c r="Q74" s="187" t="s">
        <v>21</v>
      </c>
      <c r="R74" s="228" t="s">
        <v>21</v>
      </c>
      <c r="S74" s="142" t="s">
        <v>21</v>
      </c>
      <c r="T74" s="157" t="e">
        <f t="shared" si="23"/>
        <v>#DIV/0!</v>
      </c>
      <c r="U74" s="145" t="e">
        <f t="shared" si="24"/>
        <v>#DIV/0!</v>
      </c>
      <c r="V74" s="145" t="e">
        <f t="shared" si="25"/>
        <v>#DIV/0!</v>
      </c>
      <c r="W74" s="150" t="e">
        <f t="shared" si="26"/>
        <v>#DIV/0!</v>
      </c>
      <c r="X74" s="308">
        <v>0</v>
      </c>
      <c r="Y74" s="89"/>
      <c r="Z74" s="300" t="e">
        <f t="shared" si="27"/>
        <v>#DIV/0!</v>
      </c>
      <c r="AA74" s="301" t="e">
        <f t="shared" si="28"/>
        <v>#DIV/0!</v>
      </c>
      <c r="AB74" s="302" t="e">
        <f t="shared" si="29"/>
        <v>#DIV/0!</v>
      </c>
      <c r="AC74" s="165" t="s">
        <v>21</v>
      </c>
      <c r="AD74" s="259"/>
      <c r="AE74" s="251"/>
      <c r="AF74" s="412" t="s">
        <v>21</v>
      </c>
      <c r="AG74" s="448" t="e">
        <f>(H73+H74+I73+I74)/(12*(D73+D74))*1000</f>
        <v>#DIV/0!</v>
      </c>
      <c r="AH74" s="168" t="s">
        <v>21</v>
      </c>
      <c r="AI74" s="169">
        <f t="shared" si="21"/>
        <v>0</v>
      </c>
      <c r="AJ74" s="166" t="s">
        <v>21</v>
      </c>
      <c r="AK74" s="167" t="s">
        <v>21</v>
      </c>
      <c r="AL74" s="176" t="s">
        <v>21</v>
      </c>
      <c r="AM74" s="211"/>
      <c r="AN74" s="166" t="s">
        <v>21</v>
      </c>
      <c r="AO74" s="166" t="s">
        <v>21</v>
      </c>
      <c r="AP74" s="167" t="s">
        <v>21</v>
      </c>
      <c r="AQ74" s="174" t="s">
        <v>21</v>
      </c>
      <c r="AR74" s="191">
        <f t="shared" si="19"/>
        <v>0</v>
      </c>
      <c r="AS74" s="61">
        <f t="shared" si="22"/>
        <v>0</v>
      </c>
      <c r="AT74" s="171"/>
      <c r="AU74" s="62" t="e">
        <f t="shared" si="30"/>
        <v>#DIV/0!</v>
      </c>
      <c r="AV74" s="263"/>
      <c r="AW74" s="118"/>
      <c r="AX74" s="63"/>
      <c r="AZ74" s="64"/>
    </row>
    <row r="75" spans="1:52" x14ac:dyDescent="0.2">
      <c r="A75" s="278"/>
      <c r="B75" s="455"/>
      <c r="C75" s="292" t="s">
        <v>11</v>
      </c>
      <c r="D75" s="234"/>
      <c r="E75" s="215"/>
      <c r="F75" s="108"/>
      <c r="G75" s="108"/>
      <c r="H75" s="108"/>
      <c r="I75" s="108"/>
      <c r="J75" s="108"/>
      <c r="K75" s="108"/>
      <c r="L75" s="108"/>
      <c r="M75" s="108"/>
      <c r="N75" s="108"/>
      <c r="O75" s="108"/>
      <c r="P75" s="101">
        <f t="shared" si="20"/>
        <v>0</v>
      </c>
      <c r="Q75" s="186">
        <f>P75+P76</f>
        <v>0</v>
      </c>
      <c r="R75" s="420"/>
      <c r="S75" s="126">
        <f>Q75-R75</f>
        <v>0</v>
      </c>
      <c r="T75" s="160" t="e">
        <f t="shared" si="23"/>
        <v>#DIV/0!</v>
      </c>
      <c r="U75" s="148" t="e">
        <f t="shared" si="24"/>
        <v>#DIV/0!</v>
      </c>
      <c r="V75" s="148" t="e">
        <f t="shared" si="25"/>
        <v>#DIV/0!</v>
      </c>
      <c r="W75" s="153" t="e">
        <f t="shared" si="26"/>
        <v>#DIV/0!</v>
      </c>
      <c r="X75" s="307">
        <v>0.02</v>
      </c>
      <c r="Y75" s="88"/>
      <c r="Z75" s="297" t="e">
        <f t="shared" si="27"/>
        <v>#DIV/0!</v>
      </c>
      <c r="AA75" s="298" t="e">
        <f t="shared" si="28"/>
        <v>#DIV/0!</v>
      </c>
      <c r="AB75" s="299" t="e">
        <f t="shared" si="29"/>
        <v>#DIV/0!</v>
      </c>
      <c r="AC75" s="74" t="e">
        <f>(Y75*Z75+Y76*Z76)*0.012</f>
        <v>#DIV/0!</v>
      </c>
      <c r="AD75" s="258"/>
      <c r="AE75" s="250"/>
      <c r="AF75" s="411" t="e">
        <f>AD75+AD76+AE75-AC75</f>
        <v>#DIV/0!</v>
      </c>
      <c r="AG75" s="4" t="e">
        <f>AF75/(12*(Y75+Y76))*1000</f>
        <v>#DIV/0!</v>
      </c>
      <c r="AH75" s="5" t="e">
        <f>AG75/AG76</f>
        <v>#DIV/0!</v>
      </c>
      <c r="AI75" s="270">
        <f t="shared" si="21"/>
        <v>0</v>
      </c>
      <c r="AJ75" s="9" t="e">
        <f>AD75+AD76+AE75-(AI75*Z75+AI76*Z76)*0.012</f>
        <v>#DIV/0!</v>
      </c>
      <c r="AK75" s="4" t="e">
        <f>AJ75/(12*(AI75+AI76))*1000</f>
        <v>#DIV/0!</v>
      </c>
      <c r="AL75" s="175" t="e">
        <f>AK75/AG76</f>
        <v>#DIV/0!</v>
      </c>
      <c r="AM75" s="179"/>
      <c r="AN75" s="178" t="e">
        <f>(AM75+AM76)/(12*(AI75+AI76))*1000</f>
        <v>#DIV/0!</v>
      </c>
      <c r="AO75" s="4" t="e">
        <f>(H75+I75+H76+I76)/(12*(D75+D76))*1000+AK75+AN75</f>
        <v>#DIV/0!</v>
      </c>
      <c r="AP75" s="6" t="e">
        <f>(AK75+AN75)/((H75+I75+H76+I76)*1000)*(D75+D76)*12</f>
        <v>#DIV/0!</v>
      </c>
      <c r="AQ75" s="173" t="e">
        <f>AO75/((H75+I75+H76+I76)*1000)*(D75+D76)*12</f>
        <v>#DIV/0!</v>
      </c>
      <c r="AR75" s="190">
        <f t="shared" si="19"/>
        <v>0</v>
      </c>
      <c r="AS75" s="16">
        <f t="shared" si="22"/>
        <v>0</v>
      </c>
      <c r="AT75" s="172"/>
      <c r="AU75" s="17" t="e">
        <f t="shared" si="30"/>
        <v>#DIV/0!</v>
      </c>
      <c r="AV75" s="265"/>
      <c r="AW75" s="234"/>
      <c r="AX75" s="14" t="e">
        <f>(AR75+AR76+AE75-AV75-AV76)/((AW75+AW76)*12)</f>
        <v>#DIV/0!</v>
      </c>
      <c r="AZ75" s="36">
        <f>IF(AR75+AR76+AE75-AV75-AV76&lt;0,AR75+AR76+AE75-AV75-AV76,0)</f>
        <v>0</v>
      </c>
    </row>
    <row r="76" spans="1:52" ht="13.5" thickBot="1" x14ac:dyDescent="0.25">
      <c r="A76" s="83"/>
      <c r="B76" s="456"/>
      <c r="C76" s="288" t="s">
        <v>12</v>
      </c>
      <c r="D76" s="118"/>
      <c r="E76" s="216"/>
      <c r="F76" s="109"/>
      <c r="G76" s="109"/>
      <c r="H76" s="109"/>
      <c r="I76" s="109"/>
      <c r="J76" s="109"/>
      <c r="K76" s="109"/>
      <c r="L76" s="109"/>
      <c r="M76" s="109"/>
      <c r="N76" s="109"/>
      <c r="O76" s="109"/>
      <c r="P76" s="97">
        <f t="shared" si="20"/>
        <v>0</v>
      </c>
      <c r="Q76" s="187" t="s">
        <v>21</v>
      </c>
      <c r="R76" s="228" t="s">
        <v>21</v>
      </c>
      <c r="S76" s="142" t="s">
        <v>21</v>
      </c>
      <c r="T76" s="157" t="e">
        <f t="shared" si="23"/>
        <v>#DIV/0!</v>
      </c>
      <c r="U76" s="145" t="e">
        <f t="shared" si="24"/>
        <v>#DIV/0!</v>
      </c>
      <c r="V76" s="145" t="e">
        <f t="shared" si="25"/>
        <v>#DIV/0!</v>
      </c>
      <c r="W76" s="150" t="e">
        <f t="shared" si="26"/>
        <v>#DIV/0!</v>
      </c>
      <c r="X76" s="308">
        <v>0</v>
      </c>
      <c r="Y76" s="89"/>
      <c r="Z76" s="300" t="e">
        <f t="shared" si="27"/>
        <v>#DIV/0!</v>
      </c>
      <c r="AA76" s="301" t="e">
        <f t="shared" si="28"/>
        <v>#DIV/0!</v>
      </c>
      <c r="AB76" s="302" t="e">
        <f t="shared" si="29"/>
        <v>#DIV/0!</v>
      </c>
      <c r="AC76" s="165" t="s">
        <v>21</v>
      </c>
      <c r="AD76" s="259"/>
      <c r="AE76" s="251"/>
      <c r="AF76" s="412" t="s">
        <v>21</v>
      </c>
      <c r="AG76" s="448" t="e">
        <f>(H75+H76+I75+I76)/(12*(D75+D76))*1000</f>
        <v>#DIV/0!</v>
      </c>
      <c r="AH76" s="168" t="s">
        <v>21</v>
      </c>
      <c r="AI76" s="169">
        <f t="shared" si="21"/>
        <v>0</v>
      </c>
      <c r="AJ76" s="166" t="s">
        <v>21</v>
      </c>
      <c r="AK76" s="167" t="s">
        <v>21</v>
      </c>
      <c r="AL76" s="176" t="s">
        <v>21</v>
      </c>
      <c r="AM76" s="211"/>
      <c r="AN76" s="166" t="s">
        <v>21</v>
      </c>
      <c r="AO76" s="166" t="s">
        <v>21</v>
      </c>
      <c r="AP76" s="167" t="s">
        <v>21</v>
      </c>
      <c r="AQ76" s="174" t="s">
        <v>21</v>
      </c>
      <c r="AR76" s="191">
        <f t="shared" si="19"/>
        <v>0</v>
      </c>
      <c r="AS76" s="61">
        <f t="shared" si="22"/>
        <v>0</v>
      </c>
      <c r="AT76" s="171"/>
      <c r="AU76" s="62" t="e">
        <f t="shared" si="30"/>
        <v>#DIV/0!</v>
      </c>
      <c r="AV76" s="263"/>
      <c r="AW76" s="118"/>
      <c r="AX76" s="63"/>
      <c r="AZ76" s="64"/>
    </row>
    <row r="77" spans="1:52" x14ac:dyDescent="0.2">
      <c r="A77" s="278"/>
      <c r="B77" s="455"/>
      <c r="C77" s="292" t="s">
        <v>11</v>
      </c>
      <c r="D77" s="234"/>
      <c r="E77" s="215"/>
      <c r="F77" s="108"/>
      <c r="G77" s="108"/>
      <c r="H77" s="108"/>
      <c r="I77" s="108"/>
      <c r="J77" s="108"/>
      <c r="K77" s="108"/>
      <c r="L77" s="108"/>
      <c r="M77" s="108"/>
      <c r="N77" s="108"/>
      <c r="O77" s="108"/>
      <c r="P77" s="96">
        <f t="shared" si="20"/>
        <v>0</v>
      </c>
      <c r="Q77" s="186">
        <f>P77+P78</f>
        <v>0</v>
      </c>
      <c r="R77" s="420"/>
      <c r="S77" s="126">
        <f>Q77-R77</f>
        <v>0</v>
      </c>
      <c r="T77" s="160" t="e">
        <f t="shared" si="23"/>
        <v>#DIV/0!</v>
      </c>
      <c r="U77" s="148" t="e">
        <f t="shared" si="24"/>
        <v>#DIV/0!</v>
      </c>
      <c r="V77" s="148" t="e">
        <f t="shared" si="25"/>
        <v>#DIV/0!</v>
      </c>
      <c r="W77" s="153" t="e">
        <f t="shared" si="26"/>
        <v>#DIV/0!</v>
      </c>
      <c r="X77" s="307">
        <v>0.02</v>
      </c>
      <c r="Y77" s="405"/>
      <c r="Z77" s="297" t="e">
        <f t="shared" si="27"/>
        <v>#DIV/0!</v>
      </c>
      <c r="AA77" s="298" t="e">
        <f t="shared" si="28"/>
        <v>#DIV/0!</v>
      </c>
      <c r="AB77" s="299" t="e">
        <f t="shared" si="29"/>
        <v>#DIV/0!</v>
      </c>
      <c r="AC77" s="74" t="e">
        <f>(Y77*Z77+Y78*Z78)*0.012</f>
        <v>#DIV/0!</v>
      </c>
      <c r="AD77" s="258"/>
      <c r="AE77" s="250"/>
      <c r="AF77" s="411" t="e">
        <f>AD77+AD78+AE77-AC77</f>
        <v>#DIV/0!</v>
      </c>
      <c r="AG77" s="4" t="e">
        <f>AF77/(12*(Y77+Y78))*1000</f>
        <v>#DIV/0!</v>
      </c>
      <c r="AH77" s="5" t="e">
        <f>AG77/AG78</f>
        <v>#DIV/0!</v>
      </c>
      <c r="AI77" s="270">
        <f t="shared" si="21"/>
        <v>0</v>
      </c>
      <c r="AJ77" s="9" t="e">
        <f>AD77+AD78+AE77-(AI77*Z77+AI78*Z78)*0.012</f>
        <v>#DIV/0!</v>
      </c>
      <c r="AK77" s="4" t="e">
        <f>AJ77/(12*(AI77+AI78))*1000</f>
        <v>#DIV/0!</v>
      </c>
      <c r="AL77" s="175" t="e">
        <f>AK77/AG78</f>
        <v>#DIV/0!</v>
      </c>
      <c r="AM77" s="179"/>
      <c r="AN77" s="178" t="e">
        <f>(AM77+AM78)/(12*(AI77+AI78))*1000</f>
        <v>#DIV/0!</v>
      </c>
      <c r="AO77" s="4" t="e">
        <f>(H77+I77+H78+I78)/(12*(D77+D78))*1000+AK77+AN77</f>
        <v>#DIV/0!</v>
      </c>
      <c r="AP77" s="6" t="e">
        <f>(AK77+AN77)/((H77+I77+H78+I78)*1000)*(D77+D78)*12</f>
        <v>#DIV/0!</v>
      </c>
      <c r="AQ77" s="173" t="e">
        <f>AO77/((H77+I77+H78+I78)*1000)*(D77+D78)*12</f>
        <v>#DIV/0!</v>
      </c>
      <c r="AR77" s="190">
        <f t="shared" si="19"/>
        <v>0</v>
      </c>
      <c r="AS77" s="16">
        <f t="shared" si="22"/>
        <v>0</v>
      </c>
      <c r="AT77" s="172"/>
      <c r="AU77" s="17" t="e">
        <f t="shared" si="30"/>
        <v>#DIV/0!</v>
      </c>
      <c r="AV77" s="107"/>
      <c r="AW77" s="234"/>
      <c r="AX77" s="14" t="e">
        <f>(AR77+AR78+AE77-AV77-AV78)/((AW77+AW78)*12)</f>
        <v>#DIV/0!</v>
      </c>
      <c r="AZ77" s="36">
        <f>IF(AR77+AR78+AE77-AV77-AV78&lt;0,AR77+AR78+AE77-AV77-AV78,0)</f>
        <v>0</v>
      </c>
    </row>
    <row r="78" spans="1:52" ht="13.5" thickBot="1" x14ac:dyDescent="0.25">
      <c r="A78" s="83"/>
      <c r="B78" s="456"/>
      <c r="C78" s="288" t="s">
        <v>12</v>
      </c>
      <c r="D78" s="118"/>
      <c r="E78" s="216"/>
      <c r="F78" s="109"/>
      <c r="G78" s="109"/>
      <c r="H78" s="109"/>
      <c r="I78" s="109"/>
      <c r="J78" s="109"/>
      <c r="K78" s="109"/>
      <c r="L78" s="109"/>
      <c r="M78" s="109"/>
      <c r="N78" s="109"/>
      <c r="O78" s="109"/>
      <c r="P78" s="97">
        <f t="shared" si="20"/>
        <v>0</v>
      </c>
      <c r="Q78" s="187" t="s">
        <v>21</v>
      </c>
      <c r="R78" s="228" t="s">
        <v>21</v>
      </c>
      <c r="S78" s="142" t="s">
        <v>21</v>
      </c>
      <c r="T78" s="157" t="e">
        <f t="shared" si="23"/>
        <v>#DIV/0!</v>
      </c>
      <c r="U78" s="145" t="e">
        <f t="shared" si="24"/>
        <v>#DIV/0!</v>
      </c>
      <c r="V78" s="145" t="e">
        <f t="shared" si="25"/>
        <v>#DIV/0!</v>
      </c>
      <c r="W78" s="150" t="e">
        <f t="shared" si="26"/>
        <v>#DIV/0!</v>
      </c>
      <c r="X78" s="308">
        <v>0</v>
      </c>
      <c r="Y78" s="406"/>
      <c r="Z78" s="300" t="e">
        <f t="shared" si="27"/>
        <v>#DIV/0!</v>
      </c>
      <c r="AA78" s="301" t="e">
        <f t="shared" si="28"/>
        <v>#DIV/0!</v>
      </c>
      <c r="AB78" s="302" t="e">
        <f t="shared" si="29"/>
        <v>#DIV/0!</v>
      </c>
      <c r="AC78" s="165" t="s">
        <v>21</v>
      </c>
      <c r="AD78" s="259"/>
      <c r="AE78" s="251"/>
      <c r="AF78" s="412" t="s">
        <v>21</v>
      </c>
      <c r="AG78" s="448" t="e">
        <f>(H77+H78+I77+I78)/(12*(D77+D78))*1000</f>
        <v>#DIV/0!</v>
      </c>
      <c r="AH78" s="168" t="s">
        <v>21</v>
      </c>
      <c r="AI78" s="169">
        <f t="shared" si="21"/>
        <v>0</v>
      </c>
      <c r="AJ78" s="166" t="s">
        <v>21</v>
      </c>
      <c r="AK78" s="167" t="s">
        <v>21</v>
      </c>
      <c r="AL78" s="176" t="s">
        <v>21</v>
      </c>
      <c r="AM78" s="211"/>
      <c r="AN78" s="166" t="s">
        <v>21</v>
      </c>
      <c r="AO78" s="166" t="s">
        <v>21</v>
      </c>
      <c r="AP78" s="167" t="s">
        <v>21</v>
      </c>
      <c r="AQ78" s="174" t="s">
        <v>21</v>
      </c>
      <c r="AR78" s="191">
        <f t="shared" si="19"/>
        <v>0</v>
      </c>
      <c r="AS78" s="61">
        <f t="shared" si="22"/>
        <v>0</v>
      </c>
      <c r="AT78" s="171"/>
      <c r="AU78" s="62" t="e">
        <f t="shared" si="30"/>
        <v>#DIV/0!</v>
      </c>
      <c r="AV78" s="263"/>
      <c r="AW78" s="118"/>
      <c r="AX78" s="63"/>
      <c r="AZ78" s="64"/>
    </row>
    <row r="79" spans="1:52" x14ac:dyDescent="0.2">
      <c r="A79" s="278"/>
      <c r="B79" s="455"/>
      <c r="C79" s="292" t="s">
        <v>11</v>
      </c>
      <c r="D79" s="234"/>
      <c r="E79" s="215"/>
      <c r="F79" s="108"/>
      <c r="G79" s="108"/>
      <c r="H79" s="108"/>
      <c r="I79" s="108"/>
      <c r="J79" s="108"/>
      <c r="K79" s="108"/>
      <c r="L79" s="108"/>
      <c r="M79" s="108"/>
      <c r="N79" s="108"/>
      <c r="O79" s="108"/>
      <c r="P79" s="96">
        <f t="shared" si="20"/>
        <v>0</v>
      </c>
      <c r="Q79" s="186">
        <f>P79+P80</f>
        <v>0</v>
      </c>
      <c r="R79" s="420"/>
      <c r="S79" s="126">
        <f>Q79-R79</f>
        <v>0</v>
      </c>
      <c r="T79" s="160" t="e">
        <f t="shared" si="23"/>
        <v>#DIV/0!</v>
      </c>
      <c r="U79" s="148" t="e">
        <f t="shared" si="24"/>
        <v>#DIV/0!</v>
      </c>
      <c r="V79" s="148" t="e">
        <f t="shared" si="25"/>
        <v>#DIV/0!</v>
      </c>
      <c r="W79" s="153" t="e">
        <f t="shared" si="26"/>
        <v>#DIV/0!</v>
      </c>
      <c r="X79" s="307">
        <v>0.02</v>
      </c>
      <c r="Y79" s="88"/>
      <c r="Z79" s="297" t="e">
        <f t="shared" si="27"/>
        <v>#DIV/0!</v>
      </c>
      <c r="AA79" s="298" t="e">
        <f t="shared" si="28"/>
        <v>#DIV/0!</v>
      </c>
      <c r="AB79" s="299" t="e">
        <f t="shared" si="29"/>
        <v>#DIV/0!</v>
      </c>
      <c r="AC79" s="74" t="e">
        <f>(Y79*Z79+Y80*Z80)*0.012</f>
        <v>#DIV/0!</v>
      </c>
      <c r="AD79" s="258"/>
      <c r="AE79" s="250"/>
      <c r="AF79" s="411" t="e">
        <f>AD79+AD80+AE79-AC79</f>
        <v>#DIV/0!</v>
      </c>
      <c r="AG79" s="4" t="e">
        <f>AF79/(12*(Y79+Y80))*1000</f>
        <v>#DIV/0!</v>
      </c>
      <c r="AH79" s="5" t="e">
        <f>AG79/AG80</f>
        <v>#DIV/0!</v>
      </c>
      <c r="AI79" s="270">
        <f t="shared" si="21"/>
        <v>0</v>
      </c>
      <c r="AJ79" s="9" t="e">
        <f>AD79+AD80+AE79-(AI79*Z79+AI80*Z80)*0.012</f>
        <v>#DIV/0!</v>
      </c>
      <c r="AK79" s="4" t="e">
        <f>AJ79/(12*(AI79+AI80))*1000</f>
        <v>#DIV/0!</v>
      </c>
      <c r="AL79" s="175" t="e">
        <f>AK79/AG80</f>
        <v>#DIV/0!</v>
      </c>
      <c r="AM79" s="179"/>
      <c r="AN79" s="178" t="e">
        <f>(AM79+AM80)/(12*(AI79+AI80))*1000</f>
        <v>#DIV/0!</v>
      </c>
      <c r="AO79" s="4" t="e">
        <f>(H79+I79+H80+I80)/(12*(D79+D80))*1000+AK79+AN79</f>
        <v>#DIV/0!</v>
      </c>
      <c r="AP79" s="6" t="e">
        <f>(AK79+AN79)/((H79+I79+H80+I80)*1000)*(D79+D80)*12</f>
        <v>#DIV/0!</v>
      </c>
      <c r="AQ79" s="173" t="e">
        <f>AO79/((H79+I79+H80+I80)*1000)*(D79+D80)*12</f>
        <v>#DIV/0!</v>
      </c>
      <c r="AR79" s="190">
        <f t="shared" si="19"/>
        <v>0</v>
      </c>
      <c r="AS79" s="16">
        <f t="shared" si="22"/>
        <v>0</v>
      </c>
      <c r="AT79" s="172"/>
      <c r="AU79" s="17" t="e">
        <f t="shared" si="30"/>
        <v>#DIV/0!</v>
      </c>
      <c r="AV79" s="107"/>
      <c r="AW79" s="234"/>
      <c r="AX79" s="14" t="e">
        <f>(AR79+AR80+AE79-AV79-AV80)/((AW79+AW80)*12)</f>
        <v>#DIV/0!</v>
      </c>
      <c r="AZ79" s="36">
        <f>IF(AR79+AR80+AE79-AV79-AV80&lt;0,AR79+AR80+AE79-AV79-AV80,0)</f>
        <v>0</v>
      </c>
    </row>
    <row r="80" spans="1:52" ht="17.25" customHeight="1" thickBot="1" x14ac:dyDescent="0.25">
      <c r="A80" s="83"/>
      <c r="B80" s="456"/>
      <c r="C80" s="288" t="s">
        <v>12</v>
      </c>
      <c r="D80" s="118"/>
      <c r="E80" s="216"/>
      <c r="F80" s="109"/>
      <c r="G80" s="109"/>
      <c r="H80" s="109"/>
      <c r="I80" s="109"/>
      <c r="J80" s="109"/>
      <c r="K80" s="109"/>
      <c r="L80" s="109"/>
      <c r="M80" s="109"/>
      <c r="N80" s="109"/>
      <c r="O80" s="109"/>
      <c r="P80" s="97">
        <f t="shared" si="20"/>
        <v>0</v>
      </c>
      <c r="Q80" s="187" t="s">
        <v>21</v>
      </c>
      <c r="R80" s="228" t="s">
        <v>21</v>
      </c>
      <c r="S80" s="142" t="s">
        <v>21</v>
      </c>
      <c r="T80" s="157" t="e">
        <f t="shared" si="23"/>
        <v>#DIV/0!</v>
      </c>
      <c r="U80" s="145" t="e">
        <f t="shared" si="24"/>
        <v>#DIV/0!</v>
      </c>
      <c r="V80" s="145" t="e">
        <f t="shared" si="25"/>
        <v>#DIV/0!</v>
      </c>
      <c r="W80" s="150" t="e">
        <f t="shared" si="26"/>
        <v>#DIV/0!</v>
      </c>
      <c r="X80" s="308">
        <v>0</v>
      </c>
      <c r="Y80" s="89"/>
      <c r="Z80" s="300" t="e">
        <f t="shared" si="27"/>
        <v>#DIV/0!</v>
      </c>
      <c r="AA80" s="301" t="e">
        <f t="shared" si="28"/>
        <v>#DIV/0!</v>
      </c>
      <c r="AB80" s="302" t="e">
        <f t="shared" si="29"/>
        <v>#DIV/0!</v>
      </c>
      <c r="AC80" s="165" t="s">
        <v>21</v>
      </c>
      <c r="AD80" s="259"/>
      <c r="AE80" s="251"/>
      <c r="AF80" s="412" t="s">
        <v>21</v>
      </c>
      <c r="AG80" s="448" t="e">
        <f>(H79+H80+I79+I80)/(12*(D79+D80))*1000</f>
        <v>#DIV/0!</v>
      </c>
      <c r="AH80" s="168" t="s">
        <v>21</v>
      </c>
      <c r="AI80" s="169">
        <f t="shared" si="21"/>
        <v>0</v>
      </c>
      <c r="AJ80" s="166" t="s">
        <v>21</v>
      </c>
      <c r="AK80" s="167" t="s">
        <v>21</v>
      </c>
      <c r="AL80" s="176" t="s">
        <v>21</v>
      </c>
      <c r="AM80" s="211"/>
      <c r="AN80" s="166" t="s">
        <v>21</v>
      </c>
      <c r="AO80" s="166" t="s">
        <v>21</v>
      </c>
      <c r="AP80" s="167" t="s">
        <v>21</v>
      </c>
      <c r="AQ80" s="174" t="s">
        <v>21</v>
      </c>
      <c r="AR80" s="191">
        <f t="shared" si="19"/>
        <v>0</v>
      </c>
      <c r="AS80" s="61">
        <f t="shared" si="22"/>
        <v>0</v>
      </c>
      <c r="AT80" s="171"/>
      <c r="AU80" s="62" t="e">
        <f t="shared" si="30"/>
        <v>#DIV/0!</v>
      </c>
      <c r="AV80" s="70"/>
      <c r="AW80" s="118"/>
      <c r="AX80" s="63"/>
      <c r="AZ80" s="64"/>
    </row>
    <row r="81" spans="1:52" x14ac:dyDescent="0.2">
      <c r="A81" s="278"/>
      <c r="B81" s="455"/>
      <c r="C81" s="292" t="s">
        <v>11</v>
      </c>
      <c r="D81" s="234"/>
      <c r="E81" s="215"/>
      <c r="F81" s="108"/>
      <c r="G81" s="108"/>
      <c r="H81" s="108"/>
      <c r="I81" s="108"/>
      <c r="J81" s="108"/>
      <c r="K81" s="108"/>
      <c r="L81" s="108"/>
      <c r="M81" s="108"/>
      <c r="N81" s="108"/>
      <c r="O81" s="108"/>
      <c r="P81" s="96">
        <f t="shared" si="20"/>
        <v>0</v>
      </c>
      <c r="Q81" s="186">
        <f>P81+P82</f>
        <v>0</v>
      </c>
      <c r="R81" s="420"/>
      <c r="S81" s="126">
        <f>Q81-R81</f>
        <v>0</v>
      </c>
      <c r="T81" s="160" t="e">
        <f t="shared" si="23"/>
        <v>#DIV/0!</v>
      </c>
      <c r="U81" s="148" t="e">
        <f t="shared" si="24"/>
        <v>#DIV/0!</v>
      </c>
      <c r="V81" s="148" t="e">
        <f t="shared" si="25"/>
        <v>#DIV/0!</v>
      </c>
      <c r="W81" s="153" t="e">
        <f t="shared" si="26"/>
        <v>#DIV/0!</v>
      </c>
      <c r="X81" s="307">
        <v>0.02</v>
      </c>
      <c r="Y81" s="88"/>
      <c r="Z81" s="297" t="e">
        <f t="shared" si="27"/>
        <v>#DIV/0!</v>
      </c>
      <c r="AA81" s="298" t="e">
        <f t="shared" si="28"/>
        <v>#DIV/0!</v>
      </c>
      <c r="AB81" s="299" t="e">
        <f t="shared" si="29"/>
        <v>#DIV/0!</v>
      </c>
      <c r="AC81" s="74" t="e">
        <f>(Y81*Z81+Y82*Z82)*0.012</f>
        <v>#DIV/0!</v>
      </c>
      <c r="AD81" s="258"/>
      <c r="AE81" s="250"/>
      <c r="AF81" s="411" t="e">
        <f>AD81+AD82+AE81-AC81</f>
        <v>#DIV/0!</v>
      </c>
      <c r="AG81" s="4" t="e">
        <f>AF81/(12*(Y81+Y82))*1000</f>
        <v>#DIV/0!</v>
      </c>
      <c r="AH81" s="5" t="e">
        <f>AG81/AG82</f>
        <v>#DIV/0!</v>
      </c>
      <c r="AI81" s="270">
        <f t="shared" si="21"/>
        <v>0</v>
      </c>
      <c r="AJ81" s="9" t="e">
        <f>AD81+AD82+AE81-(AI81*Z81+AI82*Z82)*0.012</f>
        <v>#DIV/0!</v>
      </c>
      <c r="AK81" s="4" t="e">
        <f>AJ81/(12*(AI81+AI82))*1000</f>
        <v>#DIV/0!</v>
      </c>
      <c r="AL81" s="175" t="e">
        <f>AK81/AG82</f>
        <v>#DIV/0!</v>
      </c>
      <c r="AM81" s="179"/>
      <c r="AN81" s="178" t="e">
        <f>(AM81+AM82)/(12*(AI81+AI82))*1000</f>
        <v>#DIV/0!</v>
      </c>
      <c r="AO81" s="4" t="e">
        <f>(H81+I81+H82+I82)/(12*(D81+D82))*1000+AK81+AN81</f>
        <v>#DIV/0!</v>
      </c>
      <c r="AP81" s="6" t="e">
        <f>(AK81+AN81)/((H81+I81+H82+I82)*1000)*(D81+D82)*12</f>
        <v>#DIV/0!</v>
      </c>
      <c r="AQ81" s="173" t="e">
        <f>AO81/((H81+I81+H82+I82)*1000)*(D81+D82)*12</f>
        <v>#DIV/0!</v>
      </c>
      <c r="AR81" s="190">
        <f t="shared" si="19"/>
        <v>0</v>
      </c>
      <c r="AS81" s="16">
        <f t="shared" si="22"/>
        <v>0</v>
      </c>
      <c r="AT81" s="172"/>
      <c r="AU81" s="17" t="e">
        <f t="shared" si="30"/>
        <v>#DIV/0!</v>
      </c>
      <c r="AV81" s="107"/>
      <c r="AW81" s="234"/>
      <c r="AX81" s="14" t="e">
        <f>(AR81+AR82+AE81-AV81-AV82)/((AW81+AW82)*12)</f>
        <v>#DIV/0!</v>
      </c>
      <c r="AZ81" s="36">
        <f>IF(AR81+AR82+AE81-AV81-AV82&lt;0,AR81+AR82+AE81-AV81-AV82,0)</f>
        <v>0</v>
      </c>
    </row>
    <row r="82" spans="1:52" ht="21.4" customHeight="1" thickBot="1" x14ac:dyDescent="0.25">
      <c r="A82" s="83"/>
      <c r="B82" s="456"/>
      <c r="C82" s="288" t="s">
        <v>12</v>
      </c>
      <c r="D82" s="118"/>
      <c r="E82" s="216"/>
      <c r="F82" s="109"/>
      <c r="G82" s="109"/>
      <c r="H82" s="109"/>
      <c r="I82" s="109"/>
      <c r="J82" s="109"/>
      <c r="K82" s="109"/>
      <c r="L82" s="109"/>
      <c r="M82" s="109"/>
      <c r="N82" s="109"/>
      <c r="O82" s="109"/>
      <c r="P82" s="97">
        <f t="shared" si="20"/>
        <v>0</v>
      </c>
      <c r="Q82" s="187" t="s">
        <v>21</v>
      </c>
      <c r="R82" s="228" t="s">
        <v>21</v>
      </c>
      <c r="S82" s="142" t="s">
        <v>21</v>
      </c>
      <c r="T82" s="157" t="e">
        <f t="shared" si="23"/>
        <v>#DIV/0!</v>
      </c>
      <c r="U82" s="145" t="e">
        <f t="shared" si="24"/>
        <v>#DIV/0!</v>
      </c>
      <c r="V82" s="145" t="e">
        <f t="shared" si="25"/>
        <v>#DIV/0!</v>
      </c>
      <c r="W82" s="150" t="e">
        <f t="shared" si="26"/>
        <v>#DIV/0!</v>
      </c>
      <c r="X82" s="308">
        <v>0</v>
      </c>
      <c r="Y82" s="89"/>
      <c r="Z82" s="300" t="e">
        <f t="shared" si="27"/>
        <v>#DIV/0!</v>
      </c>
      <c r="AA82" s="301" t="e">
        <f t="shared" si="28"/>
        <v>#DIV/0!</v>
      </c>
      <c r="AB82" s="302" t="e">
        <f t="shared" si="29"/>
        <v>#DIV/0!</v>
      </c>
      <c r="AC82" s="165" t="s">
        <v>21</v>
      </c>
      <c r="AD82" s="259"/>
      <c r="AE82" s="251"/>
      <c r="AF82" s="412" t="s">
        <v>21</v>
      </c>
      <c r="AG82" s="448" t="e">
        <f>(H81+H82+I81+I82)/(12*(D81+D82))*1000</f>
        <v>#DIV/0!</v>
      </c>
      <c r="AH82" s="168" t="s">
        <v>21</v>
      </c>
      <c r="AI82" s="169">
        <f t="shared" si="21"/>
        <v>0</v>
      </c>
      <c r="AJ82" s="166" t="s">
        <v>21</v>
      </c>
      <c r="AK82" s="167" t="s">
        <v>21</v>
      </c>
      <c r="AL82" s="176" t="s">
        <v>21</v>
      </c>
      <c r="AM82" s="211"/>
      <c r="AN82" s="166" t="s">
        <v>21</v>
      </c>
      <c r="AO82" s="166" t="s">
        <v>21</v>
      </c>
      <c r="AP82" s="167" t="s">
        <v>21</v>
      </c>
      <c r="AQ82" s="174" t="s">
        <v>21</v>
      </c>
      <c r="AR82" s="191">
        <f t="shared" si="19"/>
        <v>0</v>
      </c>
      <c r="AS82" s="61">
        <f t="shared" si="22"/>
        <v>0</v>
      </c>
      <c r="AT82" s="171"/>
      <c r="AU82" s="62" t="e">
        <f t="shared" si="30"/>
        <v>#DIV/0!</v>
      </c>
      <c r="AV82" s="70"/>
      <c r="AW82" s="118"/>
      <c r="AX82" s="63"/>
      <c r="AZ82" s="64"/>
    </row>
    <row r="83" spans="1:52" x14ac:dyDescent="0.2">
      <c r="A83" s="278"/>
      <c r="B83" s="455"/>
      <c r="C83" s="292" t="s">
        <v>11</v>
      </c>
      <c r="D83" s="234"/>
      <c r="E83" s="215"/>
      <c r="F83" s="108"/>
      <c r="G83" s="108"/>
      <c r="H83" s="108"/>
      <c r="I83" s="108"/>
      <c r="J83" s="108"/>
      <c r="K83" s="108"/>
      <c r="L83" s="108"/>
      <c r="M83" s="108"/>
      <c r="N83" s="108"/>
      <c r="O83" s="108"/>
      <c r="P83" s="101">
        <f t="shared" si="20"/>
        <v>0</v>
      </c>
      <c r="Q83" s="186">
        <f>P83+P84</f>
        <v>0</v>
      </c>
      <c r="R83" s="420"/>
      <c r="S83" s="126">
        <f>Q83-R83</f>
        <v>0</v>
      </c>
      <c r="T83" s="160" t="e">
        <f t="shared" si="23"/>
        <v>#DIV/0!</v>
      </c>
      <c r="U83" s="148" t="e">
        <f t="shared" si="24"/>
        <v>#DIV/0!</v>
      </c>
      <c r="V83" s="148" t="e">
        <f t="shared" si="25"/>
        <v>#DIV/0!</v>
      </c>
      <c r="W83" s="153" t="e">
        <f t="shared" si="26"/>
        <v>#DIV/0!</v>
      </c>
      <c r="X83" s="307">
        <v>0.02</v>
      </c>
      <c r="Y83" s="88"/>
      <c r="Z83" s="297" t="e">
        <f t="shared" si="27"/>
        <v>#DIV/0!</v>
      </c>
      <c r="AA83" s="298" t="e">
        <f t="shared" si="28"/>
        <v>#DIV/0!</v>
      </c>
      <c r="AB83" s="299" t="e">
        <f t="shared" si="29"/>
        <v>#DIV/0!</v>
      </c>
      <c r="AC83" s="74" t="e">
        <f>(Y83*Z83+Y84*Z84)*0.012</f>
        <v>#DIV/0!</v>
      </c>
      <c r="AD83" s="258"/>
      <c r="AE83" s="250"/>
      <c r="AF83" s="411" t="e">
        <f>AD83+AD84+AE83-AC83</f>
        <v>#DIV/0!</v>
      </c>
      <c r="AG83" s="4" t="e">
        <f>AF83/(12*(Y83+Y84))*1000</f>
        <v>#DIV/0!</v>
      </c>
      <c r="AH83" s="5" t="e">
        <f>AG83/AG84</f>
        <v>#DIV/0!</v>
      </c>
      <c r="AI83" s="270">
        <f t="shared" si="21"/>
        <v>0</v>
      </c>
      <c r="AJ83" s="9" t="e">
        <f>AD83+AD84+AE83-(AI83*Z83+AI84*Z84)*0.012</f>
        <v>#DIV/0!</v>
      </c>
      <c r="AK83" s="4" t="e">
        <f>AJ83/(12*(AI83+AI84))*1000</f>
        <v>#DIV/0!</v>
      </c>
      <c r="AL83" s="175" t="e">
        <f>AK83/AG84</f>
        <v>#DIV/0!</v>
      </c>
      <c r="AM83" s="179"/>
      <c r="AN83" s="178" t="e">
        <f>(AM83+AM84)/(12*(AI83+AI84))*1000</f>
        <v>#DIV/0!</v>
      </c>
      <c r="AO83" s="4" t="e">
        <f>(H83+I83+H84+I84)/(12*(D83+D84))*1000+AK83+AN83</f>
        <v>#DIV/0!</v>
      </c>
      <c r="AP83" s="6" t="e">
        <f>(AK83+AN83)/((H83+I83+H84+I84)*1000)*(D83+D84)*12</f>
        <v>#DIV/0!</v>
      </c>
      <c r="AQ83" s="173" t="e">
        <f>AO83/((H83+I83+H84+I84)*1000)*(D83+D84)*12</f>
        <v>#DIV/0!</v>
      </c>
      <c r="AR83" s="190">
        <f>AD83+AM83</f>
        <v>0</v>
      </c>
      <c r="AS83" s="16">
        <f t="shared" si="22"/>
        <v>0</v>
      </c>
      <c r="AT83" s="172"/>
      <c r="AU83" s="17" t="e">
        <f t="shared" si="30"/>
        <v>#DIV/0!</v>
      </c>
      <c r="AV83" s="107"/>
      <c r="AW83" s="234"/>
      <c r="AX83" s="14" t="e">
        <f>(AR83+AR84+AE83-AV83-AV84)/((AW83+AW84)*12)</f>
        <v>#DIV/0!</v>
      </c>
      <c r="AZ83" s="36">
        <f>IF(AR83+AR84+AE83-AV83-AV84&lt;0,AR83+AR84+AE83-AV83-AV84,0)</f>
        <v>0</v>
      </c>
    </row>
    <row r="84" spans="1:52" ht="13.5" thickBot="1" x14ac:dyDescent="0.25">
      <c r="A84" s="83"/>
      <c r="B84" s="456"/>
      <c r="C84" s="288" t="s">
        <v>12</v>
      </c>
      <c r="D84" s="118"/>
      <c r="E84" s="216"/>
      <c r="F84" s="109"/>
      <c r="G84" s="109"/>
      <c r="H84" s="109"/>
      <c r="I84" s="109"/>
      <c r="J84" s="109"/>
      <c r="K84" s="109"/>
      <c r="L84" s="109"/>
      <c r="M84" s="109"/>
      <c r="N84" s="109"/>
      <c r="O84" s="109"/>
      <c r="P84" s="102">
        <f t="shared" si="20"/>
        <v>0</v>
      </c>
      <c r="Q84" s="187" t="s">
        <v>21</v>
      </c>
      <c r="R84" s="228" t="s">
        <v>21</v>
      </c>
      <c r="S84" s="142" t="s">
        <v>21</v>
      </c>
      <c r="T84" s="157" t="e">
        <f t="shared" si="23"/>
        <v>#DIV/0!</v>
      </c>
      <c r="U84" s="145" t="e">
        <f t="shared" si="24"/>
        <v>#DIV/0!</v>
      </c>
      <c r="V84" s="145" t="e">
        <f t="shared" si="25"/>
        <v>#DIV/0!</v>
      </c>
      <c r="W84" s="150" t="e">
        <f t="shared" si="26"/>
        <v>#DIV/0!</v>
      </c>
      <c r="X84" s="308">
        <v>0</v>
      </c>
      <c r="Y84" s="89"/>
      <c r="Z84" s="300" t="e">
        <f t="shared" si="27"/>
        <v>#DIV/0!</v>
      </c>
      <c r="AA84" s="301" t="e">
        <f t="shared" si="28"/>
        <v>#DIV/0!</v>
      </c>
      <c r="AB84" s="302" t="e">
        <f t="shared" si="29"/>
        <v>#DIV/0!</v>
      </c>
      <c r="AC84" s="165" t="s">
        <v>21</v>
      </c>
      <c r="AD84" s="259"/>
      <c r="AE84" s="251"/>
      <c r="AF84" s="412" t="s">
        <v>21</v>
      </c>
      <c r="AG84" s="448" t="e">
        <f>(H83+H84+I83+I84)/(12*(D83+D84))*1000</f>
        <v>#DIV/0!</v>
      </c>
      <c r="AH84" s="168" t="s">
        <v>21</v>
      </c>
      <c r="AI84" s="169">
        <f t="shared" si="21"/>
        <v>0</v>
      </c>
      <c r="AJ84" s="166" t="s">
        <v>21</v>
      </c>
      <c r="AK84" s="167" t="s">
        <v>21</v>
      </c>
      <c r="AL84" s="176" t="s">
        <v>21</v>
      </c>
      <c r="AM84" s="211"/>
      <c r="AN84" s="166" t="s">
        <v>21</v>
      </c>
      <c r="AO84" s="166" t="s">
        <v>21</v>
      </c>
      <c r="AP84" s="167" t="s">
        <v>21</v>
      </c>
      <c r="AQ84" s="174" t="s">
        <v>21</v>
      </c>
      <c r="AR84" s="191">
        <f t="shared" si="19"/>
        <v>0</v>
      </c>
      <c r="AS84" s="61">
        <f t="shared" si="22"/>
        <v>0</v>
      </c>
      <c r="AT84" s="171"/>
      <c r="AU84" s="62" t="e">
        <f t="shared" si="30"/>
        <v>#DIV/0!</v>
      </c>
      <c r="AV84" s="70"/>
      <c r="AW84" s="118"/>
      <c r="AX84" s="63"/>
      <c r="AZ84" s="64"/>
    </row>
    <row r="85" spans="1:52" x14ac:dyDescent="0.2">
      <c r="A85" s="278"/>
      <c r="B85" s="455"/>
      <c r="C85" s="292" t="s">
        <v>11</v>
      </c>
      <c r="D85" s="234"/>
      <c r="E85" s="215"/>
      <c r="F85" s="108"/>
      <c r="G85" s="108"/>
      <c r="H85" s="108"/>
      <c r="I85" s="108"/>
      <c r="J85" s="108"/>
      <c r="K85" s="108"/>
      <c r="L85" s="108"/>
      <c r="M85" s="108"/>
      <c r="N85" s="108"/>
      <c r="O85" s="108"/>
      <c r="P85" s="101">
        <f t="shared" si="20"/>
        <v>0</v>
      </c>
      <c r="Q85" s="186">
        <f>P85+P86</f>
        <v>0</v>
      </c>
      <c r="R85" s="420"/>
      <c r="S85" s="126">
        <f>Q85-R85</f>
        <v>0</v>
      </c>
      <c r="T85" s="160" t="e">
        <f t="shared" si="23"/>
        <v>#DIV/0!</v>
      </c>
      <c r="U85" s="148" t="e">
        <f t="shared" si="24"/>
        <v>#DIV/0!</v>
      </c>
      <c r="V85" s="148" t="e">
        <f t="shared" si="25"/>
        <v>#DIV/0!</v>
      </c>
      <c r="W85" s="153" t="e">
        <f t="shared" si="26"/>
        <v>#DIV/0!</v>
      </c>
      <c r="X85" s="307">
        <v>0.02</v>
      </c>
      <c r="Y85" s="88"/>
      <c r="Z85" s="297" t="e">
        <f t="shared" si="27"/>
        <v>#DIV/0!</v>
      </c>
      <c r="AA85" s="298" t="e">
        <f t="shared" si="28"/>
        <v>#DIV/0!</v>
      </c>
      <c r="AB85" s="299" t="e">
        <f t="shared" si="29"/>
        <v>#DIV/0!</v>
      </c>
      <c r="AC85" s="74" t="e">
        <f>(Y85*Z85+Y86*Z86)*0.012</f>
        <v>#DIV/0!</v>
      </c>
      <c r="AD85" s="258"/>
      <c r="AE85" s="250"/>
      <c r="AF85" s="411" t="e">
        <f>AD85+AD86+AE85-AC85</f>
        <v>#DIV/0!</v>
      </c>
      <c r="AG85" s="4" t="e">
        <f>AF85/(12*(Y85+Y86))*1000</f>
        <v>#DIV/0!</v>
      </c>
      <c r="AH85" s="5" t="e">
        <f>AG85/AG86</f>
        <v>#DIV/0!</v>
      </c>
      <c r="AI85" s="270">
        <f t="shared" si="21"/>
        <v>0</v>
      </c>
      <c r="AJ85" s="9" t="e">
        <f>AD85+AD86+AE85-(AI85*Z85+AI86*Z86)*0.012</f>
        <v>#DIV/0!</v>
      </c>
      <c r="AK85" s="4" t="e">
        <f>AJ85/(12*(AI85+AI86))*1000</f>
        <v>#DIV/0!</v>
      </c>
      <c r="AL85" s="175" t="e">
        <f>AK85/AG86</f>
        <v>#DIV/0!</v>
      </c>
      <c r="AM85" s="179"/>
      <c r="AN85" s="178" t="e">
        <f>(AM85+AM86)/(12*(AI85+AI86))*1000</f>
        <v>#DIV/0!</v>
      </c>
      <c r="AO85" s="4" t="e">
        <f>(H85+I85+H86+I86)/(12*(D85+D86))*1000+AK85+AN85</f>
        <v>#DIV/0!</v>
      </c>
      <c r="AP85" s="6" t="e">
        <f>(AK85+AN85)/((H85+I85+H86+I86)*1000)*(D85+D86)*12</f>
        <v>#DIV/0!</v>
      </c>
      <c r="AQ85" s="173" t="e">
        <f>AO85/((H85+I85+H86+I86)*1000)*(D85+D86)*12</f>
        <v>#DIV/0!</v>
      </c>
      <c r="AR85" s="190">
        <f t="shared" si="19"/>
        <v>0</v>
      </c>
      <c r="AS85" s="16">
        <f t="shared" si="22"/>
        <v>0</v>
      </c>
      <c r="AT85" s="172"/>
      <c r="AU85" s="277" t="e">
        <f t="shared" si="30"/>
        <v>#DIV/0!</v>
      </c>
      <c r="AV85" s="107"/>
      <c r="AW85" s="234"/>
      <c r="AX85" s="14" t="e">
        <f>(AR85+AR86+AE85-AV85-AV86)/((AW85+AW86)*12)</f>
        <v>#DIV/0!</v>
      </c>
      <c r="AZ85" s="36">
        <f>IF(AR85+AR86+AE85-AV85-AV86&lt;0,AR85+AR86+AE85-AV85-AV86,0)</f>
        <v>0</v>
      </c>
    </row>
    <row r="86" spans="1:52" ht="13.5" thickBot="1" x14ac:dyDescent="0.25">
      <c r="A86" s="83"/>
      <c r="B86" s="456"/>
      <c r="C86" s="288" t="s">
        <v>12</v>
      </c>
      <c r="D86" s="118"/>
      <c r="E86" s="216"/>
      <c r="F86" s="109"/>
      <c r="G86" s="109"/>
      <c r="H86" s="109"/>
      <c r="I86" s="109"/>
      <c r="J86" s="109"/>
      <c r="K86" s="109"/>
      <c r="L86" s="109"/>
      <c r="M86" s="109"/>
      <c r="N86" s="109"/>
      <c r="O86" s="109"/>
      <c r="P86" s="97">
        <f t="shared" si="20"/>
        <v>0</v>
      </c>
      <c r="Q86" s="187" t="s">
        <v>21</v>
      </c>
      <c r="R86" s="228" t="s">
        <v>21</v>
      </c>
      <c r="S86" s="142" t="s">
        <v>21</v>
      </c>
      <c r="T86" s="157" t="e">
        <f t="shared" si="23"/>
        <v>#DIV/0!</v>
      </c>
      <c r="U86" s="145" t="e">
        <f t="shared" si="24"/>
        <v>#DIV/0!</v>
      </c>
      <c r="V86" s="145" t="e">
        <f t="shared" si="25"/>
        <v>#DIV/0!</v>
      </c>
      <c r="W86" s="150" t="e">
        <f t="shared" si="26"/>
        <v>#DIV/0!</v>
      </c>
      <c r="X86" s="308">
        <v>0</v>
      </c>
      <c r="Y86" s="89"/>
      <c r="Z86" s="300" t="e">
        <f t="shared" si="27"/>
        <v>#DIV/0!</v>
      </c>
      <c r="AA86" s="301" t="e">
        <f t="shared" si="28"/>
        <v>#DIV/0!</v>
      </c>
      <c r="AB86" s="302" t="e">
        <f t="shared" si="29"/>
        <v>#DIV/0!</v>
      </c>
      <c r="AC86" s="165" t="s">
        <v>21</v>
      </c>
      <c r="AD86" s="259"/>
      <c r="AE86" s="251"/>
      <c r="AF86" s="412" t="s">
        <v>21</v>
      </c>
      <c r="AG86" s="448" t="e">
        <f>(H85+H86+I85+I86)/(12*(D85+D86))*1000</f>
        <v>#DIV/0!</v>
      </c>
      <c r="AH86" s="168" t="s">
        <v>21</v>
      </c>
      <c r="AI86" s="169">
        <f t="shared" si="21"/>
        <v>0</v>
      </c>
      <c r="AJ86" s="166" t="s">
        <v>21</v>
      </c>
      <c r="AK86" s="167" t="s">
        <v>21</v>
      </c>
      <c r="AL86" s="176" t="s">
        <v>21</v>
      </c>
      <c r="AM86" s="211"/>
      <c r="AN86" s="166" t="s">
        <v>21</v>
      </c>
      <c r="AO86" s="166" t="s">
        <v>21</v>
      </c>
      <c r="AP86" s="167" t="s">
        <v>21</v>
      </c>
      <c r="AQ86" s="174" t="s">
        <v>21</v>
      </c>
      <c r="AR86" s="191">
        <f t="shared" si="19"/>
        <v>0</v>
      </c>
      <c r="AS86" s="61">
        <f t="shared" si="22"/>
        <v>0</v>
      </c>
      <c r="AT86" s="171"/>
      <c r="AU86" s="57" t="e">
        <f t="shared" si="30"/>
        <v>#DIV/0!</v>
      </c>
      <c r="AV86" s="70"/>
      <c r="AW86" s="118"/>
      <c r="AX86" s="63"/>
      <c r="AZ86" s="64"/>
    </row>
    <row r="87" spans="1:52" x14ac:dyDescent="0.2">
      <c r="A87" s="278"/>
      <c r="B87" s="455"/>
      <c r="C87" s="292" t="s">
        <v>11</v>
      </c>
      <c r="D87" s="234"/>
      <c r="E87" s="215"/>
      <c r="F87" s="108"/>
      <c r="G87" s="108"/>
      <c r="H87" s="108"/>
      <c r="I87" s="108"/>
      <c r="J87" s="108"/>
      <c r="K87" s="108"/>
      <c r="L87" s="108"/>
      <c r="M87" s="108"/>
      <c r="N87" s="108"/>
      <c r="O87" s="108"/>
      <c r="P87" s="96">
        <f t="shared" si="20"/>
        <v>0</v>
      </c>
      <c r="Q87" s="186">
        <f>P87+P88</f>
        <v>0</v>
      </c>
      <c r="R87" s="420"/>
      <c r="S87" s="126">
        <f>Q87-R87</f>
        <v>0</v>
      </c>
      <c r="T87" s="160" t="e">
        <f t="shared" si="23"/>
        <v>#DIV/0!</v>
      </c>
      <c r="U87" s="148" t="e">
        <f t="shared" si="24"/>
        <v>#DIV/0!</v>
      </c>
      <c r="V87" s="148" t="e">
        <f t="shared" si="25"/>
        <v>#DIV/0!</v>
      </c>
      <c r="W87" s="153" t="e">
        <f t="shared" si="26"/>
        <v>#DIV/0!</v>
      </c>
      <c r="X87" s="307">
        <v>0.02</v>
      </c>
      <c r="Y87" s="88"/>
      <c r="Z87" s="297" t="e">
        <f t="shared" si="27"/>
        <v>#DIV/0!</v>
      </c>
      <c r="AA87" s="298" t="e">
        <f t="shared" si="28"/>
        <v>#DIV/0!</v>
      </c>
      <c r="AB87" s="299" t="e">
        <f t="shared" si="29"/>
        <v>#DIV/0!</v>
      </c>
      <c r="AC87" s="74" t="e">
        <f>(Y87*Z87+Y88*Z88)*0.012</f>
        <v>#DIV/0!</v>
      </c>
      <c r="AD87" s="258"/>
      <c r="AE87" s="250"/>
      <c r="AF87" s="411" t="e">
        <f>AD87+AD88+AE87-AC87</f>
        <v>#DIV/0!</v>
      </c>
      <c r="AG87" s="4" t="e">
        <f>AF87/(12*(Y87+Y88))*1000</f>
        <v>#DIV/0!</v>
      </c>
      <c r="AH87" s="5" t="e">
        <f>AG87/AG88</f>
        <v>#DIV/0!</v>
      </c>
      <c r="AI87" s="270">
        <f t="shared" si="21"/>
        <v>0</v>
      </c>
      <c r="AJ87" s="9" t="e">
        <f>AD87+AD88+AE87-(AI87*Z87+AI88*Z88)*0.012</f>
        <v>#DIV/0!</v>
      </c>
      <c r="AK87" s="4" t="e">
        <f>AJ87/(12*(AI87+AI88))*1000</f>
        <v>#DIV/0!</v>
      </c>
      <c r="AL87" s="175" t="e">
        <f>AK87/AG88</f>
        <v>#DIV/0!</v>
      </c>
      <c r="AM87" s="179"/>
      <c r="AN87" s="178" t="e">
        <f>(AM87+AM88)/(12*(AI87+AI88))*1000</f>
        <v>#DIV/0!</v>
      </c>
      <c r="AO87" s="4" t="e">
        <f>(H87+I87+H88+I88)/(12*(D87+D88))*1000+AK87+AN87</f>
        <v>#DIV/0!</v>
      </c>
      <c r="AP87" s="6" t="e">
        <f>(AK87+AN87)/((H87+I87+H88+I88)*1000)*(D87+D88)*12</f>
        <v>#DIV/0!</v>
      </c>
      <c r="AQ87" s="173" t="e">
        <f>AO87/((H87+I87+H88+I88)*1000)*(D87+D88)*12</f>
        <v>#DIV/0!</v>
      </c>
      <c r="AR87" s="190">
        <f t="shared" si="19"/>
        <v>0</v>
      </c>
      <c r="AS87" s="16">
        <f t="shared" si="22"/>
        <v>0</v>
      </c>
      <c r="AT87" s="172"/>
      <c r="AU87" s="17" t="e">
        <f t="shared" si="30"/>
        <v>#DIV/0!</v>
      </c>
      <c r="AV87" s="107"/>
      <c r="AW87" s="234"/>
      <c r="AX87" s="14" t="e">
        <f>(AR87+AR88+AE87-AV87-AV88)/((AW87+AW88)*12)</f>
        <v>#DIV/0!</v>
      </c>
      <c r="AZ87" s="36">
        <f>IF(AR87+AR88+AE87-AV87-AV88&lt;0,AR87+AR88+AE87-AV87-AV88,0)</f>
        <v>0</v>
      </c>
    </row>
    <row r="88" spans="1:52" ht="13.5" thickBot="1" x14ac:dyDescent="0.25">
      <c r="A88" s="83"/>
      <c r="B88" s="456"/>
      <c r="C88" s="288" t="s">
        <v>12</v>
      </c>
      <c r="D88" s="118"/>
      <c r="E88" s="216"/>
      <c r="F88" s="109"/>
      <c r="G88" s="109"/>
      <c r="H88" s="109"/>
      <c r="I88" s="109"/>
      <c r="J88" s="109"/>
      <c r="K88" s="109"/>
      <c r="L88" s="109"/>
      <c r="M88" s="109"/>
      <c r="N88" s="109"/>
      <c r="O88" s="109"/>
      <c r="P88" s="102">
        <f t="shared" si="20"/>
        <v>0</v>
      </c>
      <c r="Q88" s="187" t="s">
        <v>21</v>
      </c>
      <c r="R88" s="228" t="s">
        <v>21</v>
      </c>
      <c r="S88" s="142" t="s">
        <v>21</v>
      </c>
      <c r="T88" s="157" t="e">
        <f t="shared" si="23"/>
        <v>#DIV/0!</v>
      </c>
      <c r="U88" s="145" t="e">
        <f t="shared" si="24"/>
        <v>#DIV/0!</v>
      </c>
      <c r="V88" s="145" t="e">
        <f t="shared" si="25"/>
        <v>#DIV/0!</v>
      </c>
      <c r="W88" s="150" t="e">
        <f t="shared" si="26"/>
        <v>#DIV/0!</v>
      </c>
      <c r="X88" s="308">
        <v>0</v>
      </c>
      <c r="Y88" s="89"/>
      <c r="Z88" s="300" t="e">
        <f t="shared" si="27"/>
        <v>#DIV/0!</v>
      </c>
      <c r="AA88" s="301" t="e">
        <f t="shared" si="28"/>
        <v>#DIV/0!</v>
      </c>
      <c r="AB88" s="302" t="e">
        <f t="shared" si="29"/>
        <v>#DIV/0!</v>
      </c>
      <c r="AC88" s="165" t="s">
        <v>21</v>
      </c>
      <c r="AD88" s="259"/>
      <c r="AE88" s="251"/>
      <c r="AF88" s="412" t="s">
        <v>21</v>
      </c>
      <c r="AG88" s="448" t="e">
        <f>(H87+H88+I87+I88)/(12*(D87+D88))*1000</f>
        <v>#DIV/0!</v>
      </c>
      <c r="AH88" s="168" t="s">
        <v>21</v>
      </c>
      <c r="AI88" s="169">
        <f t="shared" si="21"/>
        <v>0</v>
      </c>
      <c r="AJ88" s="166" t="s">
        <v>21</v>
      </c>
      <c r="AK88" s="167" t="s">
        <v>21</v>
      </c>
      <c r="AL88" s="176" t="s">
        <v>21</v>
      </c>
      <c r="AM88" s="211"/>
      <c r="AN88" s="166" t="s">
        <v>21</v>
      </c>
      <c r="AO88" s="166" t="s">
        <v>21</v>
      </c>
      <c r="AP88" s="167" t="s">
        <v>21</v>
      </c>
      <c r="AQ88" s="174" t="s">
        <v>21</v>
      </c>
      <c r="AR88" s="191">
        <f t="shared" si="19"/>
        <v>0</v>
      </c>
      <c r="AS88" s="61">
        <f t="shared" si="22"/>
        <v>0</v>
      </c>
      <c r="AT88" s="171"/>
      <c r="AU88" s="62" t="e">
        <f t="shared" si="30"/>
        <v>#DIV/0!</v>
      </c>
      <c r="AV88" s="70"/>
      <c r="AW88" s="118"/>
      <c r="AX88" s="63"/>
      <c r="AZ88" s="64"/>
    </row>
    <row r="89" spans="1:52" x14ac:dyDescent="0.2">
      <c r="A89" s="278"/>
      <c r="B89" s="455"/>
      <c r="C89" s="292" t="s">
        <v>11</v>
      </c>
      <c r="D89" s="234"/>
      <c r="E89" s="215"/>
      <c r="F89" s="108"/>
      <c r="G89" s="108"/>
      <c r="H89" s="108"/>
      <c r="I89" s="108"/>
      <c r="J89" s="108"/>
      <c r="K89" s="108"/>
      <c r="L89" s="108"/>
      <c r="M89" s="108"/>
      <c r="N89" s="108"/>
      <c r="O89" s="108"/>
      <c r="P89" s="101">
        <f t="shared" si="20"/>
        <v>0</v>
      </c>
      <c r="Q89" s="186">
        <f>P89+P90</f>
        <v>0</v>
      </c>
      <c r="R89" s="423"/>
      <c r="S89" s="126">
        <f>Q89-R89</f>
        <v>0</v>
      </c>
      <c r="T89" s="160" t="e">
        <f t="shared" si="23"/>
        <v>#DIV/0!</v>
      </c>
      <c r="U89" s="148" t="e">
        <f t="shared" si="24"/>
        <v>#DIV/0!</v>
      </c>
      <c r="V89" s="148" t="e">
        <f t="shared" si="25"/>
        <v>#DIV/0!</v>
      </c>
      <c r="W89" s="153" t="e">
        <f t="shared" si="26"/>
        <v>#DIV/0!</v>
      </c>
      <c r="X89" s="307">
        <v>0.02</v>
      </c>
      <c r="Y89" s="88"/>
      <c r="Z89" s="297" t="e">
        <f t="shared" si="27"/>
        <v>#DIV/0!</v>
      </c>
      <c r="AA89" s="298" t="e">
        <f t="shared" si="28"/>
        <v>#DIV/0!</v>
      </c>
      <c r="AB89" s="299" t="e">
        <f t="shared" si="29"/>
        <v>#DIV/0!</v>
      </c>
      <c r="AC89" s="74" t="e">
        <f>(Y89*Z89+Y90*Z90)*0.012</f>
        <v>#DIV/0!</v>
      </c>
      <c r="AD89" s="258"/>
      <c r="AE89" s="250"/>
      <c r="AF89" s="411" t="e">
        <f>AD89+AD90+AE89-AC89</f>
        <v>#DIV/0!</v>
      </c>
      <c r="AG89" s="4" t="e">
        <f>AF89/(12*(Y89+Y90))*1000</f>
        <v>#DIV/0!</v>
      </c>
      <c r="AH89" s="5" t="e">
        <f>AG89/AG90</f>
        <v>#DIV/0!</v>
      </c>
      <c r="AI89" s="270">
        <f t="shared" si="21"/>
        <v>0</v>
      </c>
      <c r="AJ89" s="9" t="e">
        <f>AD89+AD90+AE89-(AI89*Z89+AI90*Z90)*0.012</f>
        <v>#DIV/0!</v>
      </c>
      <c r="AK89" s="4" t="e">
        <f>AJ89/(12*(AI89+AI90))*1000</f>
        <v>#DIV/0!</v>
      </c>
      <c r="AL89" s="175" t="e">
        <f>AK89/AG90</f>
        <v>#DIV/0!</v>
      </c>
      <c r="AM89" s="179"/>
      <c r="AN89" s="178" t="e">
        <f>(AM89+AM90)/(12*(AI89+AI90))*1000</f>
        <v>#DIV/0!</v>
      </c>
      <c r="AO89" s="4" t="e">
        <f>(H89+I89+H90+I90)/(12*(D89+D90))*1000+AK89+AN89</f>
        <v>#DIV/0!</v>
      </c>
      <c r="AP89" s="6" t="e">
        <f>(AK89+AN89)/((H89+I89+H90+I90)*1000)*(D89+D90)*12</f>
        <v>#DIV/0!</v>
      </c>
      <c r="AQ89" s="173" t="e">
        <f>AO89/((H89+I89+H90+I90)*1000)*(D89+D90)*12</f>
        <v>#DIV/0!</v>
      </c>
      <c r="AR89" s="190">
        <f t="shared" si="19"/>
        <v>0</v>
      </c>
      <c r="AS89" s="16">
        <f t="shared" si="22"/>
        <v>0</v>
      </c>
      <c r="AT89" s="172"/>
      <c r="AU89" s="17" t="e">
        <f t="shared" si="30"/>
        <v>#DIV/0!</v>
      </c>
      <c r="AV89" s="107"/>
      <c r="AW89" s="234"/>
      <c r="AX89" s="14" t="e">
        <f>(AR89+AR90+AE89-AV89-AV90)/((AW89+AW90)*12)</f>
        <v>#DIV/0!</v>
      </c>
      <c r="AZ89" s="36">
        <f>IF(AR89+AR90+AE89-AV89-AV90&lt;0,AR89+AR90+AE89-AV89-AV90,0)</f>
        <v>0</v>
      </c>
    </row>
    <row r="90" spans="1:52" ht="13.5" thickBot="1" x14ac:dyDescent="0.25">
      <c r="A90" s="83"/>
      <c r="B90" s="456"/>
      <c r="C90" s="288" t="s">
        <v>12</v>
      </c>
      <c r="D90" s="279"/>
      <c r="E90" s="219"/>
      <c r="F90" s="194"/>
      <c r="G90" s="194"/>
      <c r="H90" s="194"/>
      <c r="I90" s="194"/>
      <c r="J90" s="194"/>
      <c r="K90" s="194"/>
      <c r="L90" s="194"/>
      <c r="M90" s="194"/>
      <c r="N90" s="194"/>
      <c r="O90" s="194"/>
      <c r="P90" s="331">
        <f t="shared" si="20"/>
        <v>0</v>
      </c>
      <c r="Q90" s="195" t="s">
        <v>21</v>
      </c>
      <c r="R90" s="229" t="s">
        <v>21</v>
      </c>
      <c r="S90" s="196" t="s">
        <v>21</v>
      </c>
      <c r="T90" s="197" t="e">
        <f t="shared" si="23"/>
        <v>#DIV/0!</v>
      </c>
      <c r="U90" s="198" t="e">
        <f t="shared" si="24"/>
        <v>#DIV/0!</v>
      </c>
      <c r="V90" s="198" t="e">
        <f t="shared" si="25"/>
        <v>#DIV/0!</v>
      </c>
      <c r="W90" s="199" t="e">
        <f t="shared" si="26"/>
        <v>#DIV/0!</v>
      </c>
      <c r="X90" s="312">
        <v>0</v>
      </c>
      <c r="Y90" s="313"/>
      <c r="Z90" s="314" t="e">
        <f t="shared" si="27"/>
        <v>#DIV/0!</v>
      </c>
      <c r="AA90" s="315" t="e">
        <f t="shared" si="28"/>
        <v>#DIV/0!</v>
      </c>
      <c r="AB90" s="316" t="e">
        <f t="shared" si="29"/>
        <v>#DIV/0!</v>
      </c>
      <c r="AC90" s="200" t="s">
        <v>21</v>
      </c>
      <c r="AD90" s="260"/>
      <c r="AE90" s="252"/>
      <c r="AF90" s="413" t="s">
        <v>21</v>
      </c>
      <c r="AG90" s="448" t="e">
        <f>(H89+H90+I89+I90)/(12*(D89+D90))*1000</f>
        <v>#DIV/0!</v>
      </c>
      <c r="AH90" s="168" t="s">
        <v>21</v>
      </c>
      <c r="AI90" s="203">
        <f t="shared" si="21"/>
        <v>0</v>
      </c>
      <c r="AJ90" s="201" t="s">
        <v>21</v>
      </c>
      <c r="AK90" s="202" t="s">
        <v>21</v>
      </c>
      <c r="AL90" s="204" t="s">
        <v>21</v>
      </c>
      <c r="AM90" s="317"/>
      <c r="AN90" s="201" t="s">
        <v>21</v>
      </c>
      <c r="AO90" s="201" t="s">
        <v>21</v>
      </c>
      <c r="AP90" s="202" t="s">
        <v>21</v>
      </c>
      <c r="AQ90" s="318" t="s">
        <v>21</v>
      </c>
      <c r="AR90" s="319">
        <f t="shared" si="19"/>
        <v>0</v>
      </c>
      <c r="AS90" s="332">
        <f t="shared" si="22"/>
        <v>0</v>
      </c>
      <c r="AT90" s="333"/>
      <c r="AU90" s="334" t="e">
        <f t="shared" si="30"/>
        <v>#DIV/0!</v>
      </c>
      <c r="AV90" s="335"/>
      <c r="AW90" s="279"/>
      <c r="AX90" s="63"/>
      <c r="AZ90" s="64"/>
    </row>
    <row r="91" spans="1:52" ht="15" thickTop="1" x14ac:dyDescent="0.2">
      <c r="A91" s="280"/>
      <c r="B91" s="457"/>
      <c r="C91" s="291" t="s">
        <v>11</v>
      </c>
      <c r="D91" s="359"/>
      <c r="E91" s="360"/>
      <c r="F91" s="361"/>
      <c r="G91" s="361"/>
      <c r="H91" s="361"/>
      <c r="I91" s="361"/>
      <c r="J91" s="361"/>
      <c r="K91" s="361"/>
      <c r="L91" s="361"/>
      <c r="M91" s="361"/>
      <c r="N91" s="361"/>
      <c r="O91" s="361"/>
      <c r="P91" s="362">
        <f t="shared" si="20"/>
        <v>0</v>
      </c>
      <c r="Q91" s="123">
        <f>P91+P92</f>
        <v>0</v>
      </c>
      <c r="R91" s="355"/>
      <c r="S91" s="129">
        <f>Q91-R91</f>
        <v>0</v>
      </c>
      <c r="T91" s="161" t="e">
        <f t="shared" si="23"/>
        <v>#DIV/0!</v>
      </c>
      <c r="U91" s="149" t="e">
        <f t="shared" si="24"/>
        <v>#DIV/0!</v>
      </c>
      <c r="V91" s="149" t="e">
        <f t="shared" si="25"/>
        <v>#DIV/0!</v>
      </c>
      <c r="W91" s="154" t="e">
        <f t="shared" si="26"/>
        <v>#DIV/0!</v>
      </c>
      <c r="X91" s="321">
        <v>0.02</v>
      </c>
      <c r="Y91" s="322"/>
      <c r="Z91" s="130" t="e">
        <f t="shared" si="27"/>
        <v>#DIV/0!</v>
      </c>
      <c r="AA91" s="323" t="e">
        <f t="shared" si="28"/>
        <v>#DIV/0!</v>
      </c>
      <c r="AB91" s="324" t="e">
        <f t="shared" si="29"/>
        <v>#DIV/0!</v>
      </c>
      <c r="AC91" s="205" t="e">
        <f>(Y91*Z91+Y92*Z92)*0.012</f>
        <v>#DIV/0!</v>
      </c>
      <c r="AD91" s="261"/>
      <c r="AE91" s="408"/>
      <c r="AF91" s="414" t="e">
        <f>AD91+AD92+AE91-AC91</f>
        <v>#DIV/0!</v>
      </c>
      <c r="AG91" s="4" t="e">
        <f>AF91/(12*(Y91+Y92))*1000</f>
        <v>#DIV/0!</v>
      </c>
      <c r="AH91" s="5" t="e">
        <f>AG91/AG92</f>
        <v>#DIV/0!</v>
      </c>
      <c r="AI91" s="271">
        <f t="shared" si="21"/>
        <v>0</v>
      </c>
      <c r="AJ91" s="207" t="e">
        <f>AD91+AD92+AE91-(AI91*Z91+AI92*Z92)*0.012</f>
        <v>#DIV/0!</v>
      </c>
      <c r="AK91" s="206" t="e">
        <f>AJ91/(12*(AI91+AI92))*1000</f>
        <v>#DIV/0!</v>
      </c>
      <c r="AL91" s="325" t="e">
        <f>AK91/AG92</f>
        <v>#DIV/0!</v>
      </c>
      <c r="AM91" s="326"/>
      <c r="AN91" s="327" t="e">
        <f>(AM91+AM92)/(12*(AI91+AI92))*1000</f>
        <v>#DIV/0!</v>
      </c>
      <c r="AO91" s="206" t="e">
        <f>(H91+I91+H92+I92)/(12*(D91+D92))*1000+AK91+AN91</f>
        <v>#DIV/0!</v>
      </c>
      <c r="AP91" s="328" t="e">
        <f>(AK91+AN91)/((H91+I91+H92+I92)*1000)*(D91+D92)*12</f>
        <v>#DIV/0!</v>
      </c>
      <c r="AQ91" s="329" t="e">
        <f>AO91/((H91+I91+H92+I92)*1000)*(D91+D92)*12</f>
        <v>#DIV/0!</v>
      </c>
      <c r="AR91" s="330">
        <f t="shared" si="19"/>
        <v>0</v>
      </c>
      <c r="AS91" s="58">
        <f t="shared" si="22"/>
        <v>0</v>
      </c>
      <c r="AT91" s="170"/>
      <c r="AU91" s="59" t="e">
        <f t="shared" si="30"/>
        <v>#DIV/0!</v>
      </c>
      <c r="AV91" s="336"/>
      <c r="AW91" s="267"/>
      <c r="AX91" s="419" t="e">
        <f>(AR91+AR92+AE91-AV91-AV92)/((AW91+AW92)*12)</f>
        <v>#DIV/0!</v>
      </c>
      <c r="AZ91" s="36">
        <f>IF(AR91+AR92+AE91-AV91-AV92&lt;0,AR91+AR92+AE91-AV91-AV92,0)</f>
        <v>0</v>
      </c>
    </row>
    <row r="92" spans="1:52" ht="13.5" thickBot="1" x14ac:dyDescent="0.25">
      <c r="A92" s="281"/>
      <c r="B92" s="456"/>
      <c r="C92" s="290" t="s">
        <v>12</v>
      </c>
      <c r="D92" s="363"/>
      <c r="E92" s="364"/>
      <c r="F92" s="365"/>
      <c r="G92" s="365"/>
      <c r="H92" s="365"/>
      <c r="I92" s="365"/>
      <c r="J92" s="365"/>
      <c r="K92" s="365"/>
      <c r="L92" s="365"/>
      <c r="M92" s="365"/>
      <c r="N92" s="365"/>
      <c r="O92" s="365"/>
      <c r="P92" s="366">
        <f t="shared" si="20"/>
        <v>0</v>
      </c>
      <c r="Q92" s="195" t="s">
        <v>21</v>
      </c>
      <c r="R92" s="229" t="s">
        <v>21</v>
      </c>
      <c r="S92" s="196" t="s">
        <v>21</v>
      </c>
      <c r="T92" s="197" t="e">
        <f t="shared" si="23"/>
        <v>#DIV/0!</v>
      </c>
      <c r="U92" s="198" t="e">
        <f t="shared" si="24"/>
        <v>#DIV/0!</v>
      </c>
      <c r="V92" s="198" t="e">
        <f t="shared" si="25"/>
        <v>#DIV/0!</v>
      </c>
      <c r="W92" s="199" t="e">
        <f t="shared" si="26"/>
        <v>#DIV/0!</v>
      </c>
      <c r="X92" s="312">
        <v>0</v>
      </c>
      <c r="Y92" s="313"/>
      <c r="Z92" s="314" t="e">
        <f t="shared" si="27"/>
        <v>#DIV/0!</v>
      </c>
      <c r="AA92" s="315" t="e">
        <f t="shared" si="28"/>
        <v>#DIV/0!</v>
      </c>
      <c r="AB92" s="316" t="e">
        <f t="shared" si="29"/>
        <v>#DIV/0!</v>
      </c>
      <c r="AC92" s="200" t="s">
        <v>21</v>
      </c>
      <c r="AD92" s="260"/>
      <c r="AE92" s="252"/>
      <c r="AF92" s="413" t="s">
        <v>21</v>
      </c>
      <c r="AG92" s="448" t="e">
        <f>(H91+H92+I91+I92)/(12*(D91+D92))*1000</f>
        <v>#DIV/0!</v>
      </c>
      <c r="AH92" s="168" t="s">
        <v>21</v>
      </c>
      <c r="AI92" s="203">
        <f t="shared" si="21"/>
        <v>0</v>
      </c>
      <c r="AJ92" s="201" t="s">
        <v>21</v>
      </c>
      <c r="AK92" s="202" t="s">
        <v>21</v>
      </c>
      <c r="AL92" s="204" t="s">
        <v>21</v>
      </c>
      <c r="AM92" s="317"/>
      <c r="AN92" s="201" t="s">
        <v>21</v>
      </c>
      <c r="AO92" s="201" t="s">
        <v>21</v>
      </c>
      <c r="AP92" s="202" t="s">
        <v>21</v>
      </c>
      <c r="AQ92" s="318" t="s">
        <v>21</v>
      </c>
      <c r="AR92" s="319">
        <f t="shared" si="19"/>
        <v>0</v>
      </c>
      <c r="AS92" s="332">
        <f t="shared" si="22"/>
        <v>0</v>
      </c>
      <c r="AT92" s="333"/>
      <c r="AU92" s="334" t="e">
        <f t="shared" si="30"/>
        <v>#DIV/0!</v>
      </c>
      <c r="AV92" s="335"/>
      <c r="AW92" s="279"/>
      <c r="AX92" s="320"/>
      <c r="AZ92" s="64"/>
    </row>
    <row r="93" spans="1:52" s="21" customFormat="1" x14ac:dyDescent="0.2">
      <c r="A93" s="282"/>
      <c r="B93" s="458"/>
      <c r="C93" s="289" t="s">
        <v>11</v>
      </c>
      <c r="D93" s="375"/>
      <c r="E93" s="376"/>
      <c r="F93" s="377"/>
      <c r="G93" s="377"/>
      <c r="H93" s="377"/>
      <c r="I93" s="377"/>
      <c r="J93" s="377"/>
      <c r="K93" s="377"/>
      <c r="L93" s="377"/>
      <c r="M93" s="377"/>
      <c r="N93" s="377"/>
      <c r="O93" s="377"/>
      <c r="P93" s="378">
        <f t="shared" si="20"/>
        <v>0</v>
      </c>
      <c r="Q93" s="124">
        <f>P93+P94</f>
        <v>0</v>
      </c>
      <c r="R93" s="397"/>
      <c r="S93" s="126">
        <f>Q93-R93</f>
        <v>0</v>
      </c>
      <c r="T93" s="77" t="e">
        <f t="shared" si="23"/>
        <v>#DIV/0!</v>
      </c>
      <c r="U93" s="135" t="e">
        <f t="shared" si="24"/>
        <v>#DIV/0!</v>
      </c>
      <c r="V93" s="135" t="e">
        <f t="shared" si="25"/>
        <v>#DIV/0!</v>
      </c>
      <c r="W93" s="140" t="e">
        <f t="shared" si="26"/>
        <v>#DIV/0!</v>
      </c>
      <c r="X93" s="337">
        <v>0.02</v>
      </c>
      <c r="Y93" s="338"/>
      <c r="Z93" s="77" t="e">
        <f t="shared" si="27"/>
        <v>#DIV/0!</v>
      </c>
      <c r="AA93" s="339" t="e">
        <f t="shared" si="28"/>
        <v>#DIV/0!</v>
      </c>
      <c r="AB93" s="340" t="e">
        <f t="shared" si="29"/>
        <v>#DIV/0!</v>
      </c>
      <c r="AC93" s="341" t="e">
        <f>(Y93*Z93+Y94*Z94)*0.012</f>
        <v>#DIV/0!</v>
      </c>
      <c r="AD93" s="342"/>
      <c r="AE93" s="343"/>
      <c r="AF93" s="415" t="e">
        <f>AD93+AD94+AE93-AC93</f>
        <v>#DIV/0!</v>
      </c>
      <c r="AG93" s="4" t="e">
        <f>AF93/(12*(Y93+Y94))*1000</f>
        <v>#DIV/0!</v>
      </c>
      <c r="AH93" s="5" t="e">
        <f>AG93/AG94</f>
        <v>#DIV/0!</v>
      </c>
      <c r="AI93" s="346">
        <f t="shared" si="21"/>
        <v>0</v>
      </c>
      <c r="AJ93" s="347" t="e">
        <f>AD93+AD94+AE93-(AI93*Z93+AI94*Z94)*0.012</f>
        <v>#DIV/0!</v>
      </c>
      <c r="AK93" s="344" t="e">
        <f>AJ93/(12*(AI93+AI94))*1000</f>
        <v>#DIV/0!</v>
      </c>
      <c r="AL93" s="348" t="e">
        <f>AK93/AG94</f>
        <v>#DIV/0!</v>
      </c>
      <c r="AM93" s="349"/>
      <c r="AN93" s="350" t="e">
        <f>(AM93+AM94)/(12*(AI93+AI94))*1000</f>
        <v>#DIV/0!</v>
      </c>
      <c r="AO93" s="344" t="e">
        <f>(H93+I93+H94+I94)/(12*(D93+D94))*1000+AK93+AN93</f>
        <v>#DIV/0!</v>
      </c>
      <c r="AP93" s="351" t="e">
        <f>(AK93+AN93)/((H93+I93+H94+I94)*1000)*(D93+D94)*12</f>
        <v>#DIV/0!</v>
      </c>
      <c r="AQ93" s="352" t="e">
        <f>AO93/((H93+I93+H94+I94)*1000)*(D93+D94)*12</f>
        <v>#DIV/0!</v>
      </c>
      <c r="AR93" s="353">
        <f t="shared" si="19"/>
        <v>0</v>
      </c>
      <c r="AS93" s="43">
        <f t="shared" si="22"/>
        <v>0</v>
      </c>
      <c r="AT93" s="42"/>
      <c r="AU93" s="44" t="e">
        <f t="shared" si="30"/>
        <v>#DIV/0!</v>
      </c>
      <c r="AV93" s="398"/>
      <c r="AW93" s="375"/>
      <c r="AX93" s="14" t="e">
        <f>(AR93+AR94+AE93-AV93-AV94)/((AW93+AW94)*12)</f>
        <v>#DIV/0!</v>
      </c>
      <c r="AY93" s="230"/>
      <c r="AZ93" s="36">
        <f>IF(AR93+AR94+AE93-AV93-AV94&lt;0,AR93+AR94+AE93-AV93-AV94,0)</f>
        <v>0</v>
      </c>
    </row>
    <row r="94" spans="1:52" s="21" customFormat="1" ht="13.5" thickBot="1" x14ac:dyDescent="0.25">
      <c r="A94" s="283"/>
      <c r="B94" s="458"/>
      <c r="C94" s="290" t="s">
        <v>12</v>
      </c>
      <c r="D94" s="367"/>
      <c r="E94" s="368"/>
      <c r="F94" s="369"/>
      <c r="G94" s="369"/>
      <c r="H94" s="369"/>
      <c r="I94" s="369"/>
      <c r="J94" s="369"/>
      <c r="K94" s="369"/>
      <c r="L94" s="369"/>
      <c r="M94" s="369"/>
      <c r="N94" s="369"/>
      <c r="O94" s="369"/>
      <c r="P94" s="370">
        <f t="shared" si="20"/>
        <v>0</v>
      </c>
      <c r="Q94" s="187" t="s">
        <v>21</v>
      </c>
      <c r="R94" s="228" t="s">
        <v>21</v>
      </c>
      <c r="S94" s="142" t="s">
        <v>21</v>
      </c>
      <c r="T94" s="131" t="e">
        <f t="shared" si="23"/>
        <v>#DIV/0!</v>
      </c>
      <c r="U94" s="132" t="e">
        <f t="shared" si="24"/>
        <v>#DIV/0!</v>
      </c>
      <c r="V94" s="132" t="e">
        <f t="shared" si="25"/>
        <v>#DIV/0!</v>
      </c>
      <c r="W94" s="155" t="e">
        <f t="shared" si="26"/>
        <v>#DIV/0!</v>
      </c>
      <c r="X94" s="308">
        <v>0</v>
      </c>
      <c r="Y94" s="89"/>
      <c r="Z94" s="300" t="e">
        <f t="shared" si="27"/>
        <v>#DIV/0!</v>
      </c>
      <c r="AA94" s="301" t="e">
        <f t="shared" si="28"/>
        <v>#DIV/0!</v>
      </c>
      <c r="AB94" s="302" t="e">
        <f t="shared" si="29"/>
        <v>#DIV/0!</v>
      </c>
      <c r="AC94" s="165" t="s">
        <v>21</v>
      </c>
      <c r="AD94" s="259"/>
      <c r="AE94" s="251"/>
      <c r="AF94" s="412" t="s">
        <v>21</v>
      </c>
      <c r="AG94" s="448" t="e">
        <f>(H93+H94+I93+I94)/(12*(D93+D94))*1000</f>
        <v>#DIV/0!</v>
      </c>
      <c r="AH94" s="168" t="s">
        <v>21</v>
      </c>
      <c r="AI94" s="169">
        <f t="shared" si="21"/>
        <v>0</v>
      </c>
      <c r="AJ94" s="166" t="s">
        <v>21</v>
      </c>
      <c r="AK94" s="167" t="s">
        <v>21</v>
      </c>
      <c r="AL94" s="176" t="s">
        <v>21</v>
      </c>
      <c r="AM94" s="211"/>
      <c r="AN94" s="166" t="s">
        <v>21</v>
      </c>
      <c r="AO94" s="166" t="s">
        <v>21</v>
      </c>
      <c r="AP94" s="167" t="s">
        <v>21</v>
      </c>
      <c r="AQ94" s="174" t="s">
        <v>21</v>
      </c>
      <c r="AR94" s="191">
        <f t="shared" si="19"/>
        <v>0</v>
      </c>
      <c r="AS94" s="50">
        <f t="shared" si="22"/>
        <v>0</v>
      </c>
      <c r="AT94" s="49"/>
      <c r="AU94" s="51" t="e">
        <f t="shared" ref="AU94:AU110" si="31">W94/AT94</f>
        <v>#DIV/0!</v>
      </c>
      <c r="AV94" s="399"/>
      <c r="AW94" s="367"/>
      <c r="AX94" s="63"/>
      <c r="AY94" s="230"/>
      <c r="AZ94" s="64"/>
    </row>
    <row r="95" spans="1:52" s="21" customFormat="1" ht="14.25" x14ac:dyDescent="0.2">
      <c r="A95" s="284"/>
      <c r="B95" s="459"/>
      <c r="C95" s="289" t="s">
        <v>11</v>
      </c>
      <c r="D95" s="239"/>
      <c r="E95" s="371"/>
      <c r="F95" s="372"/>
      <c r="G95" s="372"/>
      <c r="H95" s="372"/>
      <c r="I95" s="372"/>
      <c r="J95" s="372"/>
      <c r="K95" s="372"/>
      <c r="L95" s="372"/>
      <c r="M95" s="372"/>
      <c r="N95" s="372"/>
      <c r="O95" s="372"/>
      <c r="P95" s="373">
        <f t="shared" si="20"/>
        <v>0</v>
      </c>
      <c r="Q95" s="188">
        <f>P95+P96</f>
        <v>0</v>
      </c>
      <c r="R95" s="354"/>
      <c r="S95" s="126">
        <f>Q95-R95</f>
        <v>0</v>
      </c>
      <c r="T95" s="79" t="e">
        <f t="shared" si="23"/>
        <v>#DIV/0!</v>
      </c>
      <c r="U95" s="133" t="e">
        <f t="shared" si="24"/>
        <v>#DIV/0!</v>
      </c>
      <c r="V95" s="133" t="e">
        <f t="shared" si="25"/>
        <v>#DIV/0!</v>
      </c>
      <c r="W95" s="139" t="e">
        <f t="shared" si="26"/>
        <v>#DIV/0!</v>
      </c>
      <c r="X95" s="307">
        <v>0.02</v>
      </c>
      <c r="Y95" s="88"/>
      <c r="Z95" s="297" t="e">
        <f t="shared" si="27"/>
        <v>#DIV/0!</v>
      </c>
      <c r="AA95" s="298" t="e">
        <f t="shared" si="28"/>
        <v>#DIV/0!</v>
      </c>
      <c r="AB95" s="299" t="e">
        <f t="shared" si="29"/>
        <v>#DIV/0!</v>
      </c>
      <c r="AC95" s="74" t="e">
        <f>(Y95*Z95+Y96*Z96)*0.012</f>
        <v>#DIV/0!</v>
      </c>
      <c r="AD95" s="258"/>
      <c r="AE95" s="407"/>
      <c r="AF95" s="411" t="e">
        <f>AD95+AD96+AE95-AC95</f>
        <v>#DIV/0!</v>
      </c>
      <c r="AG95" s="4" t="e">
        <f>AF95/(12*(Y95+Y96))*1000</f>
        <v>#DIV/0!</v>
      </c>
      <c r="AH95" s="5" t="e">
        <f>AG95/AG96</f>
        <v>#DIV/0!</v>
      </c>
      <c r="AI95" s="270">
        <f t="shared" si="21"/>
        <v>0</v>
      </c>
      <c r="AJ95" s="9" t="e">
        <f>AD95+AD96+AE95-(AI95*Z95+AI96*Z96)*0.012</f>
        <v>#DIV/0!</v>
      </c>
      <c r="AK95" s="4" t="e">
        <f>AJ95/(12*(AI95+AI96))*1000</f>
        <v>#DIV/0!</v>
      </c>
      <c r="AL95" s="175" t="e">
        <f>AK95/AG96</f>
        <v>#DIV/0!</v>
      </c>
      <c r="AM95" s="179"/>
      <c r="AN95" s="178" t="e">
        <f>(AM95+AM96)/(12*(AI95+AI96))*1000</f>
        <v>#DIV/0!</v>
      </c>
      <c r="AO95" s="4" t="e">
        <f>(H95+I95+H96+I96)/(12*(D95+D96))*1000+AK95+AN95</f>
        <v>#DIV/0!</v>
      </c>
      <c r="AP95" s="6" t="e">
        <f>(AK95+AN95)/((H95+I95+H96+I96)*1000)*(D95+D96)*12</f>
        <v>#DIV/0!</v>
      </c>
      <c r="AQ95" s="173" t="e">
        <f>AO95/((H95+I95+H96+I96)*1000)*(D95+D96)*12</f>
        <v>#DIV/0!</v>
      </c>
      <c r="AR95" s="190">
        <f t="shared" si="19"/>
        <v>0</v>
      </c>
      <c r="AS95" s="40">
        <f t="shared" si="22"/>
        <v>0</v>
      </c>
      <c r="AT95" s="39"/>
      <c r="AU95" s="41" t="e">
        <f t="shared" si="31"/>
        <v>#DIV/0!</v>
      </c>
      <c r="AV95" s="113"/>
      <c r="AW95" s="268"/>
      <c r="AX95" s="14" t="e">
        <f>(AR95+AR96+AE95-AV95-AV96)/((AW95+AW96)*12)</f>
        <v>#DIV/0!</v>
      </c>
      <c r="AY95" s="230"/>
      <c r="AZ95" s="36">
        <f>IF(AR95+AR96+AE95-AV95-AV96&lt;0,AR95+AR96+AE95-AV95-AV96,0)</f>
        <v>0</v>
      </c>
    </row>
    <row r="96" spans="1:52" s="21" customFormat="1" ht="13.5" thickBot="1" x14ac:dyDescent="0.25">
      <c r="A96" s="285"/>
      <c r="B96" s="456"/>
      <c r="C96" s="288" t="s">
        <v>12</v>
      </c>
      <c r="D96" s="363"/>
      <c r="E96" s="364"/>
      <c r="F96" s="365"/>
      <c r="G96" s="365"/>
      <c r="H96" s="365"/>
      <c r="I96" s="365"/>
      <c r="J96" s="365"/>
      <c r="K96" s="365"/>
      <c r="L96" s="365"/>
      <c r="M96" s="365"/>
      <c r="N96" s="365"/>
      <c r="O96" s="365"/>
      <c r="P96" s="374">
        <f t="shared" si="20"/>
        <v>0</v>
      </c>
      <c r="Q96" s="187" t="s">
        <v>21</v>
      </c>
      <c r="R96" s="228" t="s">
        <v>21</v>
      </c>
      <c r="S96" s="142" t="s">
        <v>21</v>
      </c>
      <c r="T96" s="76" t="e">
        <f t="shared" si="23"/>
        <v>#DIV/0!</v>
      </c>
      <c r="U96" s="134" t="e">
        <f t="shared" si="24"/>
        <v>#DIV/0!</v>
      </c>
      <c r="V96" s="134" t="e">
        <f t="shared" si="25"/>
        <v>#DIV/0!</v>
      </c>
      <c r="W96" s="138" t="e">
        <f t="shared" si="26"/>
        <v>#DIV/0!</v>
      </c>
      <c r="X96" s="308">
        <v>0</v>
      </c>
      <c r="Y96" s="89"/>
      <c r="Z96" s="300" t="e">
        <f t="shared" si="27"/>
        <v>#DIV/0!</v>
      </c>
      <c r="AA96" s="301" t="e">
        <f t="shared" si="28"/>
        <v>#DIV/0!</v>
      </c>
      <c r="AB96" s="302" t="e">
        <f t="shared" si="29"/>
        <v>#DIV/0!</v>
      </c>
      <c r="AC96" s="165" t="s">
        <v>21</v>
      </c>
      <c r="AD96" s="259"/>
      <c r="AE96" s="251"/>
      <c r="AF96" s="412" t="s">
        <v>21</v>
      </c>
      <c r="AG96" s="448" t="e">
        <f>(H95+H96+I95+I96)/(12*(D95+D96))*1000</f>
        <v>#DIV/0!</v>
      </c>
      <c r="AH96" s="168" t="s">
        <v>21</v>
      </c>
      <c r="AI96" s="169">
        <f t="shared" si="21"/>
        <v>0</v>
      </c>
      <c r="AJ96" s="166" t="s">
        <v>21</v>
      </c>
      <c r="AK96" s="167" t="s">
        <v>21</v>
      </c>
      <c r="AL96" s="176" t="s">
        <v>21</v>
      </c>
      <c r="AM96" s="211"/>
      <c r="AN96" s="166" t="s">
        <v>21</v>
      </c>
      <c r="AO96" s="166" t="s">
        <v>21</v>
      </c>
      <c r="AP96" s="167" t="s">
        <v>21</v>
      </c>
      <c r="AQ96" s="174" t="s">
        <v>21</v>
      </c>
      <c r="AR96" s="191">
        <f t="shared" si="19"/>
        <v>0</v>
      </c>
      <c r="AS96" s="53">
        <f t="shared" si="22"/>
        <v>0</v>
      </c>
      <c r="AT96" s="52"/>
      <c r="AU96" s="54" t="e">
        <f t="shared" si="31"/>
        <v>#DIV/0!</v>
      </c>
      <c r="AV96" s="114"/>
      <c r="AW96" s="269"/>
      <c r="AX96" s="63"/>
      <c r="AY96" s="230"/>
      <c r="AZ96" s="64"/>
    </row>
    <row r="97" spans="1:57" s="21" customFormat="1" ht="14.25" x14ac:dyDescent="0.2">
      <c r="A97" s="282"/>
      <c r="B97" s="458"/>
      <c r="C97" s="287" t="s">
        <v>11</v>
      </c>
      <c r="D97" s="375"/>
      <c r="E97" s="376"/>
      <c r="F97" s="377"/>
      <c r="G97" s="377"/>
      <c r="H97" s="377"/>
      <c r="I97" s="377"/>
      <c r="J97" s="377"/>
      <c r="K97" s="377"/>
      <c r="L97" s="377"/>
      <c r="M97" s="377"/>
      <c r="N97" s="377"/>
      <c r="O97" s="377"/>
      <c r="P97" s="378">
        <f t="shared" si="20"/>
        <v>0</v>
      </c>
      <c r="Q97" s="124">
        <f>P97+P98</f>
        <v>0</v>
      </c>
      <c r="R97" s="354"/>
      <c r="S97" s="126">
        <f>Q97-R97</f>
        <v>0</v>
      </c>
      <c r="T97" s="77" t="e">
        <f t="shared" si="23"/>
        <v>#DIV/0!</v>
      </c>
      <c r="U97" s="135" t="e">
        <f t="shared" si="24"/>
        <v>#DIV/0!</v>
      </c>
      <c r="V97" s="135" t="e">
        <f t="shared" si="25"/>
        <v>#DIV/0!</v>
      </c>
      <c r="W97" s="140" t="e">
        <f t="shared" si="26"/>
        <v>#DIV/0!</v>
      </c>
      <c r="X97" s="307">
        <v>0.02</v>
      </c>
      <c r="Y97" s="88"/>
      <c r="Z97" s="297" t="e">
        <f t="shared" si="27"/>
        <v>#DIV/0!</v>
      </c>
      <c r="AA97" s="298" t="e">
        <f t="shared" si="28"/>
        <v>#DIV/0!</v>
      </c>
      <c r="AB97" s="299" t="e">
        <f t="shared" si="29"/>
        <v>#DIV/0!</v>
      </c>
      <c r="AC97" s="74" t="e">
        <f>(Y97*Z97+Y98*Z98)*0.012</f>
        <v>#DIV/0!</v>
      </c>
      <c r="AD97" s="258"/>
      <c r="AE97" s="407"/>
      <c r="AF97" s="411" t="e">
        <f>AD97+AD98+AE97-AC97</f>
        <v>#DIV/0!</v>
      </c>
      <c r="AG97" s="4" t="e">
        <f>AF97/(12*(Y97+Y98))*1000</f>
        <v>#DIV/0!</v>
      </c>
      <c r="AH97" s="5" t="e">
        <f>AG97/AG98</f>
        <v>#DIV/0!</v>
      </c>
      <c r="AI97" s="270">
        <f t="shared" si="21"/>
        <v>0</v>
      </c>
      <c r="AJ97" s="9" t="e">
        <f>AD97+AD98+AE97-(AI97*Z97+AI98*Z98)*0.012</f>
        <v>#DIV/0!</v>
      </c>
      <c r="AK97" s="4" t="e">
        <f>AJ97/(12*(AI97+AI98))*1000</f>
        <v>#DIV/0!</v>
      </c>
      <c r="AL97" s="175" t="e">
        <f>AK97/AG98</f>
        <v>#DIV/0!</v>
      </c>
      <c r="AM97" s="179"/>
      <c r="AN97" s="178" t="e">
        <f>(AM97+AM98)/(12*(AI97+AI98))*1000</f>
        <v>#DIV/0!</v>
      </c>
      <c r="AO97" s="4" t="e">
        <f>(H97+I97+H98+I98)/(12*(D97+D98))*1000+AK97+AN97</f>
        <v>#DIV/0!</v>
      </c>
      <c r="AP97" s="6" t="e">
        <f>(AK97+AN97)/((H97+I97+H98+I98)*1000)*(D97+D98)*12</f>
        <v>#DIV/0!</v>
      </c>
      <c r="AQ97" s="173" t="e">
        <f>AO97/((H97+I97+H98+I98)*1000)*(D97+D98)*12</f>
        <v>#DIV/0!</v>
      </c>
      <c r="AR97" s="190">
        <f t="shared" si="19"/>
        <v>0</v>
      </c>
      <c r="AS97" s="43">
        <f t="shared" si="22"/>
        <v>0</v>
      </c>
      <c r="AT97" s="42"/>
      <c r="AU97" s="44" t="e">
        <f t="shared" si="31"/>
        <v>#DIV/0!</v>
      </c>
      <c r="AV97" s="115"/>
      <c r="AW97" s="120"/>
      <c r="AX97" s="14" t="e">
        <f>(AR97+AR98+AE97-AV97-AV98)/((AW97+AW98)*12)</f>
        <v>#DIV/0!</v>
      </c>
      <c r="AY97" s="230"/>
      <c r="AZ97" s="36">
        <f>IF(AR97+AR98+AE97-AV97-AV98&lt;0,AR97+AR98+AE97-AV97-AV98,0)</f>
        <v>0</v>
      </c>
    </row>
    <row r="98" spans="1:57" s="21" customFormat="1" ht="13.5" thickBot="1" x14ac:dyDescent="0.25">
      <c r="A98" s="283"/>
      <c r="B98" s="458"/>
      <c r="C98" s="290" t="s">
        <v>12</v>
      </c>
      <c r="D98" s="363"/>
      <c r="E98" s="364"/>
      <c r="F98" s="365"/>
      <c r="G98" s="365"/>
      <c r="H98" s="365"/>
      <c r="I98" s="365"/>
      <c r="J98" s="365"/>
      <c r="K98" s="365"/>
      <c r="L98" s="365"/>
      <c r="M98" s="365"/>
      <c r="N98" s="365"/>
      <c r="O98" s="365"/>
      <c r="P98" s="379">
        <f t="shared" si="20"/>
        <v>0</v>
      </c>
      <c r="Q98" s="187" t="s">
        <v>21</v>
      </c>
      <c r="R98" s="228" t="s">
        <v>21</v>
      </c>
      <c r="S98" s="142" t="s">
        <v>21</v>
      </c>
      <c r="T98" s="78" t="e">
        <f t="shared" si="23"/>
        <v>#DIV/0!</v>
      </c>
      <c r="U98" s="136" t="e">
        <f t="shared" si="24"/>
        <v>#DIV/0!</v>
      </c>
      <c r="V98" s="136" t="e">
        <f t="shared" si="25"/>
        <v>#DIV/0!</v>
      </c>
      <c r="W98" s="141" t="e">
        <f t="shared" si="26"/>
        <v>#DIV/0!</v>
      </c>
      <c r="X98" s="308">
        <v>0</v>
      </c>
      <c r="Y98" s="89"/>
      <c r="Z98" s="300" t="e">
        <f t="shared" si="27"/>
        <v>#DIV/0!</v>
      </c>
      <c r="AA98" s="301" t="e">
        <f t="shared" si="28"/>
        <v>#DIV/0!</v>
      </c>
      <c r="AB98" s="302" t="e">
        <f t="shared" si="29"/>
        <v>#DIV/0!</v>
      </c>
      <c r="AC98" s="165" t="s">
        <v>21</v>
      </c>
      <c r="AD98" s="259"/>
      <c r="AE98" s="251"/>
      <c r="AF98" s="412" t="s">
        <v>21</v>
      </c>
      <c r="AG98" s="448" t="e">
        <f>(H97+H98+I97+I98)/(12*(D97+D98))*1000</f>
        <v>#DIV/0!</v>
      </c>
      <c r="AH98" s="168" t="s">
        <v>21</v>
      </c>
      <c r="AI98" s="169">
        <f t="shared" si="21"/>
        <v>0</v>
      </c>
      <c r="AJ98" s="166" t="s">
        <v>21</v>
      </c>
      <c r="AK98" s="167" t="s">
        <v>21</v>
      </c>
      <c r="AL98" s="176" t="s">
        <v>21</v>
      </c>
      <c r="AM98" s="211"/>
      <c r="AN98" s="166" t="s">
        <v>21</v>
      </c>
      <c r="AO98" s="166" t="s">
        <v>21</v>
      </c>
      <c r="AP98" s="167" t="s">
        <v>21</v>
      </c>
      <c r="AQ98" s="174" t="s">
        <v>21</v>
      </c>
      <c r="AR98" s="191">
        <f t="shared" si="19"/>
        <v>0</v>
      </c>
      <c r="AS98" s="56">
        <f t="shared" si="22"/>
        <v>0</v>
      </c>
      <c r="AT98" s="55"/>
      <c r="AU98" s="57" t="e">
        <f t="shared" si="31"/>
        <v>#DIV/0!</v>
      </c>
      <c r="AV98" s="116"/>
      <c r="AW98" s="121"/>
      <c r="AX98" s="63"/>
      <c r="AY98" s="230"/>
      <c r="AZ98" s="64"/>
    </row>
    <row r="99" spans="1:57" s="21" customFormat="1" x14ac:dyDescent="0.2">
      <c r="A99" s="284"/>
      <c r="B99" s="459"/>
      <c r="C99" s="289" t="s">
        <v>11</v>
      </c>
      <c r="D99" s="375"/>
      <c r="E99" s="376"/>
      <c r="F99" s="377"/>
      <c r="G99" s="377"/>
      <c r="H99" s="377"/>
      <c r="I99" s="377"/>
      <c r="J99" s="377"/>
      <c r="K99" s="377"/>
      <c r="L99" s="377"/>
      <c r="M99" s="377"/>
      <c r="N99" s="377"/>
      <c r="O99" s="377"/>
      <c r="P99" s="373">
        <f t="shared" si="20"/>
        <v>0</v>
      </c>
      <c r="Q99" s="188">
        <f>P99+P100</f>
        <v>0</v>
      </c>
      <c r="R99" s="354"/>
      <c r="S99" s="126">
        <f>Q99-R99</f>
        <v>0</v>
      </c>
      <c r="T99" s="79" t="e">
        <f t="shared" si="23"/>
        <v>#DIV/0!</v>
      </c>
      <c r="U99" s="133" t="e">
        <f t="shared" si="24"/>
        <v>#DIV/0!</v>
      </c>
      <c r="V99" s="133" t="e">
        <f t="shared" si="25"/>
        <v>#DIV/0!</v>
      </c>
      <c r="W99" s="139" t="e">
        <f t="shared" si="26"/>
        <v>#DIV/0!</v>
      </c>
      <c r="X99" s="307">
        <v>0.02</v>
      </c>
      <c r="Y99" s="88"/>
      <c r="Z99" s="297" t="e">
        <f t="shared" si="27"/>
        <v>#DIV/0!</v>
      </c>
      <c r="AA99" s="298" t="e">
        <f t="shared" si="28"/>
        <v>#DIV/0!</v>
      </c>
      <c r="AB99" s="299" t="e">
        <f t="shared" si="29"/>
        <v>#DIV/0!</v>
      </c>
      <c r="AC99" s="74" t="e">
        <f>(Y99*Z99+Y100*Z100)*0.012</f>
        <v>#DIV/0!</v>
      </c>
      <c r="AD99" s="258"/>
      <c r="AE99" s="250"/>
      <c r="AF99" s="411" t="e">
        <f>AD99+AD100+AE99-AC99</f>
        <v>#DIV/0!</v>
      </c>
      <c r="AG99" s="4" t="e">
        <f>AF99/(12*(Y99+Y100))*1000</f>
        <v>#DIV/0!</v>
      </c>
      <c r="AH99" s="5" t="e">
        <f>AG99/AG100</f>
        <v>#DIV/0!</v>
      </c>
      <c r="AI99" s="270">
        <f t="shared" si="21"/>
        <v>0</v>
      </c>
      <c r="AJ99" s="9" t="e">
        <f>AD99+AD100+AE99-(AI99*Z99+AI100*Z100)*0.012</f>
        <v>#DIV/0!</v>
      </c>
      <c r="AK99" s="4" t="e">
        <f>AJ99/(12*(AI99+AI100))*1000</f>
        <v>#DIV/0!</v>
      </c>
      <c r="AL99" s="175" t="e">
        <f>AK99/AG100</f>
        <v>#DIV/0!</v>
      </c>
      <c r="AM99" s="179"/>
      <c r="AN99" s="178" t="e">
        <f>(AM99+AM100)/(12*(AI99+AI100))*1000</f>
        <v>#DIV/0!</v>
      </c>
      <c r="AO99" s="4" t="e">
        <f>(H99+I99+H100+I100)/(12*(D99+D100))*1000+AK99+AN99</f>
        <v>#DIV/0!</v>
      </c>
      <c r="AP99" s="6" t="e">
        <f>(AK99+AN99)/((H99+I99+H100+I100)*1000)*(D99+D100)*12</f>
        <v>#DIV/0!</v>
      </c>
      <c r="AQ99" s="173" t="e">
        <f>AO99/((H99+I99+H100+I100)*1000)*(D99+D100)*12</f>
        <v>#DIV/0!</v>
      </c>
      <c r="AR99" s="190">
        <f t="shared" si="19"/>
        <v>0</v>
      </c>
      <c r="AS99" s="40">
        <f t="shared" si="22"/>
        <v>0</v>
      </c>
      <c r="AT99" s="39"/>
      <c r="AU99" s="41" t="e">
        <f t="shared" si="31"/>
        <v>#DIV/0!</v>
      </c>
      <c r="AV99" s="113"/>
      <c r="AW99" s="268"/>
      <c r="AX99" s="14" t="e">
        <f>(AR99+AR100+AE99-AV99-AV100)/((AW99+AW100)*12)</f>
        <v>#DIV/0!</v>
      </c>
      <c r="AY99" s="230"/>
      <c r="AZ99" s="36">
        <f>IF(AR99+AR100+AE99-AV99-AV100&lt;0,AR99+AR100+AE99-AV99-AV100,0)</f>
        <v>0</v>
      </c>
    </row>
    <row r="100" spans="1:57" s="21" customFormat="1" ht="13.5" thickBot="1" x14ac:dyDescent="0.25">
      <c r="A100" s="285"/>
      <c r="B100" s="456"/>
      <c r="C100" s="288" t="s">
        <v>12</v>
      </c>
      <c r="D100" s="380"/>
      <c r="E100" s="381"/>
      <c r="F100" s="382"/>
      <c r="G100" s="382"/>
      <c r="H100" s="382"/>
      <c r="I100" s="382"/>
      <c r="J100" s="382"/>
      <c r="K100" s="382"/>
      <c r="L100" s="382"/>
      <c r="M100" s="382"/>
      <c r="N100" s="382"/>
      <c r="O100" s="382"/>
      <c r="P100" s="374">
        <f t="shared" si="20"/>
        <v>0</v>
      </c>
      <c r="Q100" s="187" t="s">
        <v>21</v>
      </c>
      <c r="R100" s="228" t="s">
        <v>21</v>
      </c>
      <c r="S100" s="142" t="s">
        <v>21</v>
      </c>
      <c r="T100" s="76" t="e">
        <f t="shared" si="23"/>
        <v>#DIV/0!</v>
      </c>
      <c r="U100" s="134" t="e">
        <f t="shared" si="24"/>
        <v>#DIV/0!</v>
      </c>
      <c r="V100" s="134" t="e">
        <f t="shared" si="25"/>
        <v>#DIV/0!</v>
      </c>
      <c r="W100" s="138" t="e">
        <f t="shared" si="26"/>
        <v>#DIV/0!</v>
      </c>
      <c r="X100" s="308">
        <v>0</v>
      </c>
      <c r="Y100" s="89"/>
      <c r="Z100" s="300" t="e">
        <f t="shared" si="27"/>
        <v>#DIV/0!</v>
      </c>
      <c r="AA100" s="301" t="e">
        <f t="shared" si="28"/>
        <v>#DIV/0!</v>
      </c>
      <c r="AB100" s="302" t="e">
        <f t="shared" si="29"/>
        <v>#DIV/0!</v>
      </c>
      <c r="AC100" s="165" t="s">
        <v>21</v>
      </c>
      <c r="AD100" s="259"/>
      <c r="AE100" s="251"/>
      <c r="AF100" s="412" t="s">
        <v>21</v>
      </c>
      <c r="AG100" s="448" t="e">
        <f>(H99+H100+I99+I100)/(12*(D99+D100))*1000</f>
        <v>#DIV/0!</v>
      </c>
      <c r="AH100" s="168" t="s">
        <v>21</v>
      </c>
      <c r="AI100" s="169">
        <f t="shared" si="21"/>
        <v>0</v>
      </c>
      <c r="AJ100" s="166" t="s">
        <v>21</v>
      </c>
      <c r="AK100" s="167" t="s">
        <v>21</v>
      </c>
      <c r="AL100" s="176" t="s">
        <v>21</v>
      </c>
      <c r="AM100" s="211"/>
      <c r="AN100" s="166" t="s">
        <v>21</v>
      </c>
      <c r="AO100" s="166" t="s">
        <v>21</v>
      </c>
      <c r="AP100" s="167" t="s">
        <v>21</v>
      </c>
      <c r="AQ100" s="174" t="s">
        <v>21</v>
      </c>
      <c r="AR100" s="191">
        <f t="shared" si="19"/>
        <v>0</v>
      </c>
      <c r="AS100" s="53">
        <f t="shared" si="22"/>
        <v>0</v>
      </c>
      <c r="AT100" s="52"/>
      <c r="AU100" s="54" t="e">
        <f t="shared" si="31"/>
        <v>#DIV/0!</v>
      </c>
      <c r="AV100" s="114"/>
      <c r="AW100" s="269"/>
      <c r="AX100" s="63"/>
      <c r="AY100" s="230"/>
      <c r="AZ100" s="64"/>
    </row>
    <row r="101" spans="1:57" s="21" customFormat="1" x14ac:dyDescent="0.2">
      <c r="A101" s="284"/>
      <c r="B101" s="459"/>
      <c r="C101" s="289" t="s">
        <v>11</v>
      </c>
      <c r="D101" s="375"/>
      <c r="E101" s="376"/>
      <c r="F101" s="377"/>
      <c r="G101" s="377"/>
      <c r="H101" s="377"/>
      <c r="I101" s="377"/>
      <c r="J101" s="377"/>
      <c r="K101" s="377"/>
      <c r="L101" s="377"/>
      <c r="M101" s="377"/>
      <c r="N101" s="377"/>
      <c r="O101" s="377"/>
      <c r="P101" s="378">
        <f t="shared" si="20"/>
        <v>0</v>
      </c>
      <c r="Q101" s="124">
        <f>P101+P102</f>
        <v>0</v>
      </c>
      <c r="R101" s="354"/>
      <c r="S101" s="126">
        <f>Q101-R101</f>
        <v>0</v>
      </c>
      <c r="T101" s="77" t="e">
        <f t="shared" si="23"/>
        <v>#DIV/0!</v>
      </c>
      <c r="U101" s="135" t="e">
        <f t="shared" si="24"/>
        <v>#DIV/0!</v>
      </c>
      <c r="V101" s="135" t="e">
        <f t="shared" si="25"/>
        <v>#DIV/0!</v>
      </c>
      <c r="W101" s="140" t="e">
        <f t="shared" si="26"/>
        <v>#DIV/0!</v>
      </c>
      <c r="X101" s="307">
        <v>0.02</v>
      </c>
      <c r="Y101" s="88"/>
      <c r="Z101" s="297" t="e">
        <f t="shared" si="27"/>
        <v>#DIV/0!</v>
      </c>
      <c r="AA101" s="298" t="e">
        <f t="shared" si="28"/>
        <v>#DIV/0!</v>
      </c>
      <c r="AB101" s="299" t="e">
        <f t="shared" si="29"/>
        <v>#DIV/0!</v>
      </c>
      <c r="AC101" s="74" t="e">
        <f>(Y101*Z101+Y102*Z102)*0.012</f>
        <v>#DIV/0!</v>
      </c>
      <c r="AD101" s="258"/>
      <c r="AE101" s="250"/>
      <c r="AF101" s="411" t="e">
        <f>AD101+AD102+AE101-AC101</f>
        <v>#DIV/0!</v>
      </c>
      <c r="AG101" s="4" t="e">
        <f>AF101/(12*(Y101+Y102))*1000</f>
        <v>#DIV/0!</v>
      </c>
      <c r="AH101" s="5" t="e">
        <f>AG101/AG102</f>
        <v>#DIV/0!</v>
      </c>
      <c r="AI101" s="270">
        <f t="shared" si="21"/>
        <v>0</v>
      </c>
      <c r="AJ101" s="9" t="e">
        <f>AD101+AD102+AE101-(AI101*Z101+AI102*Z102)*0.012</f>
        <v>#DIV/0!</v>
      </c>
      <c r="AK101" s="4" t="e">
        <f>AJ101/(12*(AI101+AI102))*1000</f>
        <v>#DIV/0!</v>
      </c>
      <c r="AL101" s="175" t="e">
        <f>AK101/AG102</f>
        <v>#DIV/0!</v>
      </c>
      <c r="AM101" s="179"/>
      <c r="AN101" s="178" t="e">
        <f>(AM101+AM102)/(12*(AI101+AI102))*1000</f>
        <v>#DIV/0!</v>
      </c>
      <c r="AO101" s="4" t="e">
        <f>(H101+I101+H102+I102)/(12*(D101+D102))*1000+AK101+AN101</f>
        <v>#DIV/0!</v>
      </c>
      <c r="AP101" s="6" t="e">
        <f>(AK101+AN101)/((H101+I101+H102+I102)*1000)*(D101+D102)*12</f>
        <v>#DIV/0!</v>
      </c>
      <c r="AQ101" s="173" t="e">
        <f>AO101/((H101+I101+H102+I102)*1000)*(D101+D102)*12</f>
        <v>#DIV/0!</v>
      </c>
      <c r="AR101" s="190">
        <f t="shared" si="19"/>
        <v>0</v>
      </c>
      <c r="AS101" s="43">
        <f t="shared" ref="AS101:AS110" si="32">H101+I101</f>
        <v>0</v>
      </c>
      <c r="AT101" s="42"/>
      <c r="AU101" s="44" t="e">
        <f t="shared" si="31"/>
        <v>#DIV/0!</v>
      </c>
      <c r="AV101" s="115"/>
      <c r="AW101" s="120"/>
      <c r="AX101" s="14" t="e">
        <f>(AR101+AR102+AE101-AV101-AV102)/((AW101+AW102)*12)</f>
        <v>#DIV/0!</v>
      </c>
      <c r="AY101" s="230"/>
      <c r="AZ101" s="36">
        <f>IF(AR101+AR102+AE101-AV101-AV102&lt;0,AR101+AR102+AE101-AV101-AV102,0)</f>
        <v>0</v>
      </c>
    </row>
    <row r="102" spans="1:57" s="21" customFormat="1" ht="18" customHeight="1" thickBot="1" x14ac:dyDescent="0.25">
      <c r="A102" s="285"/>
      <c r="B102" s="456"/>
      <c r="C102" s="288" t="s">
        <v>12</v>
      </c>
      <c r="D102" s="380"/>
      <c r="E102" s="381"/>
      <c r="F102" s="382"/>
      <c r="G102" s="382"/>
      <c r="H102" s="382"/>
      <c r="I102" s="382"/>
      <c r="J102" s="382"/>
      <c r="K102" s="382"/>
      <c r="L102" s="382"/>
      <c r="M102" s="382"/>
      <c r="N102" s="382"/>
      <c r="O102" s="382"/>
      <c r="P102" s="379">
        <f t="shared" si="20"/>
        <v>0</v>
      </c>
      <c r="Q102" s="187" t="s">
        <v>21</v>
      </c>
      <c r="R102" s="228" t="s">
        <v>21</v>
      </c>
      <c r="S102" s="142" t="s">
        <v>21</v>
      </c>
      <c r="T102" s="78" t="e">
        <f t="shared" si="23"/>
        <v>#DIV/0!</v>
      </c>
      <c r="U102" s="136" t="e">
        <f t="shared" si="24"/>
        <v>#DIV/0!</v>
      </c>
      <c r="V102" s="136" t="e">
        <f t="shared" si="25"/>
        <v>#DIV/0!</v>
      </c>
      <c r="W102" s="141" t="e">
        <f t="shared" si="26"/>
        <v>#DIV/0!</v>
      </c>
      <c r="X102" s="308">
        <v>0</v>
      </c>
      <c r="Y102" s="89"/>
      <c r="Z102" s="300" t="e">
        <f t="shared" si="27"/>
        <v>#DIV/0!</v>
      </c>
      <c r="AA102" s="301" t="e">
        <f t="shared" si="28"/>
        <v>#DIV/0!</v>
      </c>
      <c r="AB102" s="302" t="e">
        <f t="shared" si="29"/>
        <v>#DIV/0!</v>
      </c>
      <c r="AC102" s="165" t="s">
        <v>21</v>
      </c>
      <c r="AD102" s="259"/>
      <c r="AE102" s="251"/>
      <c r="AF102" s="412" t="s">
        <v>21</v>
      </c>
      <c r="AG102" s="448" t="e">
        <f>(H101+H102+I101+I102)/(12*(D101+D102))*1000</f>
        <v>#DIV/0!</v>
      </c>
      <c r="AH102" s="168" t="s">
        <v>21</v>
      </c>
      <c r="AI102" s="169">
        <f t="shared" si="21"/>
        <v>0</v>
      </c>
      <c r="AJ102" s="166" t="s">
        <v>21</v>
      </c>
      <c r="AK102" s="167" t="s">
        <v>21</v>
      </c>
      <c r="AL102" s="176" t="s">
        <v>21</v>
      </c>
      <c r="AM102" s="211"/>
      <c r="AN102" s="166" t="s">
        <v>21</v>
      </c>
      <c r="AO102" s="166" t="s">
        <v>21</v>
      </c>
      <c r="AP102" s="167" t="s">
        <v>21</v>
      </c>
      <c r="AQ102" s="174" t="s">
        <v>21</v>
      </c>
      <c r="AR102" s="191">
        <f t="shared" si="19"/>
        <v>0</v>
      </c>
      <c r="AS102" s="53">
        <f t="shared" si="32"/>
        <v>0</v>
      </c>
      <c r="AT102" s="55"/>
      <c r="AU102" s="57" t="e">
        <f t="shared" si="31"/>
        <v>#DIV/0!</v>
      </c>
      <c r="AV102" s="116"/>
      <c r="AW102" s="121"/>
      <c r="AX102" s="63"/>
      <c r="AY102" s="230"/>
      <c r="AZ102" s="64"/>
    </row>
    <row r="103" spans="1:57" s="21" customFormat="1" x14ac:dyDescent="0.2">
      <c r="A103" s="284"/>
      <c r="B103" s="459"/>
      <c r="C103" s="289" t="s">
        <v>11</v>
      </c>
      <c r="D103" s="375"/>
      <c r="E103" s="376"/>
      <c r="F103" s="377"/>
      <c r="G103" s="377"/>
      <c r="H103" s="377"/>
      <c r="I103" s="377"/>
      <c r="J103" s="377"/>
      <c r="K103" s="377"/>
      <c r="L103" s="377"/>
      <c r="M103" s="377"/>
      <c r="N103" s="377"/>
      <c r="O103" s="377"/>
      <c r="P103" s="378">
        <f t="shared" si="20"/>
        <v>0</v>
      </c>
      <c r="Q103" s="124">
        <f>P103+P104</f>
        <v>0</v>
      </c>
      <c r="R103" s="354"/>
      <c r="S103" s="126">
        <f>Q103-R103</f>
        <v>0</v>
      </c>
      <c r="T103" s="77" t="e">
        <f t="shared" si="23"/>
        <v>#DIV/0!</v>
      </c>
      <c r="U103" s="135" t="e">
        <f t="shared" si="24"/>
        <v>#DIV/0!</v>
      </c>
      <c r="V103" s="135" t="e">
        <f t="shared" si="25"/>
        <v>#DIV/0!</v>
      </c>
      <c r="W103" s="140" t="e">
        <f t="shared" si="26"/>
        <v>#DIV/0!</v>
      </c>
      <c r="X103" s="307">
        <v>0.02</v>
      </c>
      <c r="Y103" s="88"/>
      <c r="Z103" s="297" t="e">
        <f t="shared" si="27"/>
        <v>#DIV/0!</v>
      </c>
      <c r="AA103" s="298" t="e">
        <f t="shared" si="28"/>
        <v>#DIV/0!</v>
      </c>
      <c r="AB103" s="299" t="e">
        <f t="shared" si="29"/>
        <v>#DIV/0!</v>
      </c>
      <c r="AC103" s="74" t="e">
        <f>(Y103*Z103+Y104*Z104)*0.012</f>
        <v>#DIV/0!</v>
      </c>
      <c r="AD103" s="258"/>
      <c r="AE103" s="250"/>
      <c r="AF103" s="411" t="e">
        <f>AD103+AD104+AE103-AC103</f>
        <v>#DIV/0!</v>
      </c>
      <c r="AG103" s="4" t="e">
        <f>AF103/(12*(Y103+Y104))*1000</f>
        <v>#DIV/0!</v>
      </c>
      <c r="AH103" s="5" t="e">
        <f>AG103/AG104</f>
        <v>#DIV/0!</v>
      </c>
      <c r="AI103" s="270">
        <f t="shared" si="21"/>
        <v>0</v>
      </c>
      <c r="AJ103" s="9" t="e">
        <f>AD103+AD104+AE103-(AI103*Z103+AI104*Z104)*0.012</f>
        <v>#DIV/0!</v>
      </c>
      <c r="AK103" s="4" t="e">
        <f>AJ103/(12*(AI103+AI104))*1000</f>
        <v>#DIV/0!</v>
      </c>
      <c r="AL103" s="175" t="e">
        <f>AK103/AG104</f>
        <v>#DIV/0!</v>
      </c>
      <c r="AM103" s="179"/>
      <c r="AN103" s="178" t="e">
        <f>(AM103+AM104)/(12*(AI103+AI104))*1000</f>
        <v>#DIV/0!</v>
      </c>
      <c r="AO103" s="4" t="e">
        <f>(H103+I103+H104+I104)/(12*(D103+D104))*1000+AK103+AN103</f>
        <v>#DIV/0!</v>
      </c>
      <c r="AP103" s="6" t="e">
        <f>(AK103+AN103)/((H103+I103+H104+I104)*1000)*(D103+D104)*12</f>
        <v>#DIV/0!</v>
      </c>
      <c r="AQ103" s="173" t="e">
        <f>AO103/((H103+I103+H104+I104)*1000)*(D103+D104)*12</f>
        <v>#DIV/0!</v>
      </c>
      <c r="AR103" s="190">
        <f t="shared" si="19"/>
        <v>0</v>
      </c>
      <c r="AS103" s="43">
        <f t="shared" si="32"/>
        <v>0</v>
      </c>
      <c r="AT103" s="42"/>
      <c r="AU103" s="44" t="e">
        <f t="shared" si="31"/>
        <v>#DIV/0!</v>
      </c>
      <c r="AV103" s="115"/>
      <c r="AW103" s="120"/>
      <c r="AX103" s="14" t="e">
        <f>(AR103+AR104+AE103-AV103-AV104)/((AW103+AW104)*12)</f>
        <v>#DIV/0!</v>
      </c>
      <c r="AY103" s="230"/>
      <c r="AZ103" s="36">
        <f>IF(AR103+AR104+AE103-AV103-AV104&lt;0,AR103+AR104+AE103-AV103-AV104,0)</f>
        <v>0</v>
      </c>
    </row>
    <row r="104" spans="1:57" s="21" customFormat="1" ht="19.149999999999999" customHeight="1" thickBot="1" x14ac:dyDescent="0.25">
      <c r="A104" s="285"/>
      <c r="B104" s="456"/>
      <c r="C104" s="288" t="s">
        <v>12</v>
      </c>
      <c r="D104" s="380"/>
      <c r="E104" s="381"/>
      <c r="F104" s="382"/>
      <c r="G104" s="382"/>
      <c r="H104" s="382"/>
      <c r="I104" s="382"/>
      <c r="J104" s="382"/>
      <c r="K104" s="382"/>
      <c r="L104" s="382"/>
      <c r="M104" s="382"/>
      <c r="N104" s="382"/>
      <c r="O104" s="382"/>
      <c r="P104" s="379">
        <f t="shared" si="20"/>
        <v>0</v>
      </c>
      <c r="Q104" s="187" t="s">
        <v>21</v>
      </c>
      <c r="R104" s="228" t="s">
        <v>21</v>
      </c>
      <c r="S104" s="142" t="s">
        <v>21</v>
      </c>
      <c r="T104" s="78" t="e">
        <f t="shared" si="23"/>
        <v>#DIV/0!</v>
      </c>
      <c r="U104" s="136" t="e">
        <f t="shared" si="24"/>
        <v>#DIV/0!</v>
      </c>
      <c r="V104" s="136" t="e">
        <f t="shared" si="25"/>
        <v>#DIV/0!</v>
      </c>
      <c r="W104" s="141" t="e">
        <f t="shared" si="26"/>
        <v>#DIV/0!</v>
      </c>
      <c r="X104" s="308">
        <v>0</v>
      </c>
      <c r="Y104" s="89"/>
      <c r="Z104" s="300" t="e">
        <f t="shared" si="27"/>
        <v>#DIV/0!</v>
      </c>
      <c r="AA104" s="301" t="e">
        <f t="shared" si="28"/>
        <v>#DIV/0!</v>
      </c>
      <c r="AB104" s="302" t="e">
        <f t="shared" si="29"/>
        <v>#DIV/0!</v>
      </c>
      <c r="AC104" s="165" t="s">
        <v>21</v>
      </c>
      <c r="AD104" s="259"/>
      <c r="AE104" s="251"/>
      <c r="AF104" s="412" t="s">
        <v>21</v>
      </c>
      <c r="AG104" s="448" t="e">
        <f>(H103+H104+I103+I104)/(12*(D103+D104))*1000</f>
        <v>#DIV/0!</v>
      </c>
      <c r="AH104" s="168" t="s">
        <v>21</v>
      </c>
      <c r="AI104" s="169">
        <f t="shared" si="21"/>
        <v>0</v>
      </c>
      <c r="AJ104" s="166" t="s">
        <v>21</v>
      </c>
      <c r="AK104" s="167" t="s">
        <v>21</v>
      </c>
      <c r="AL104" s="176" t="s">
        <v>21</v>
      </c>
      <c r="AM104" s="211"/>
      <c r="AN104" s="166" t="s">
        <v>21</v>
      </c>
      <c r="AO104" s="166" t="s">
        <v>21</v>
      </c>
      <c r="AP104" s="167" t="s">
        <v>21</v>
      </c>
      <c r="AQ104" s="174" t="s">
        <v>21</v>
      </c>
      <c r="AR104" s="191">
        <f t="shared" si="19"/>
        <v>0</v>
      </c>
      <c r="AS104" s="56">
        <f t="shared" si="32"/>
        <v>0</v>
      </c>
      <c r="AT104" s="55"/>
      <c r="AU104" s="57" t="e">
        <f t="shared" si="31"/>
        <v>#DIV/0!</v>
      </c>
      <c r="AV104" s="116"/>
      <c r="AW104" s="121"/>
      <c r="AX104" s="63"/>
      <c r="AY104" s="230"/>
      <c r="AZ104" s="64"/>
    </row>
    <row r="105" spans="1:57" s="21" customFormat="1" x14ac:dyDescent="0.2">
      <c r="A105" s="284"/>
      <c r="B105" s="459"/>
      <c r="C105" s="289" t="s">
        <v>11</v>
      </c>
      <c r="D105" s="375"/>
      <c r="E105" s="376"/>
      <c r="F105" s="377"/>
      <c r="G105" s="377"/>
      <c r="H105" s="377"/>
      <c r="I105" s="377"/>
      <c r="J105" s="377"/>
      <c r="K105" s="377"/>
      <c r="L105" s="377"/>
      <c r="M105" s="377"/>
      <c r="N105" s="377"/>
      <c r="O105" s="377"/>
      <c r="P105" s="378">
        <f t="shared" si="20"/>
        <v>0</v>
      </c>
      <c r="Q105" s="124">
        <f>P105+P106</f>
        <v>0</v>
      </c>
      <c r="R105" s="354"/>
      <c r="S105" s="126">
        <f>Q105-R105</f>
        <v>0</v>
      </c>
      <c r="T105" s="77" t="e">
        <f t="shared" si="23"/>
        <v>#DIV/0!</v>
      </c>
      <c r="U105" s="135" t="e">
        <f t="shared" si="24"/>
        <v>#DIV/0!</v>
      </c>
      <c r="V105" s="135" t="e">
        <f t="shared" si="25"/>
        <v>#DIV/0!</v>
      </c>
      <c r="W105" s="140" t="e">
        <f t="shared" si="26"/>
        <v>#DIV/0!</v>
      </c>
      <c r="X105" s="307">
        <v>0.02</v>
      </c>
      <c r="Y105" s="88"/>
      <c r="Z105" s="297" t="e">
        <f t="shared" si="27"/>
        <v>#DIV/0!</v>
      </c>
      <c r="AA105" s="298" t="e">
        <f t="shared" si="28"/>
        <v>#DIV/0!</v>
      </c>
      <c r="AB105" s="299" t="e">
        <f t="shared" si="29"/>
        <v>#DIV/0!</v>
      </c>
      <c r="AC105" s="74" t="e">
        <f>(Y105*Z105+Y106*Z106)*0.012</f>
        <v>#DIV/0!</v>
      </c>
      <c r="AD105" s="258"/>
      <c r="AE105" s="250"/>
      <c r="AF105" s="411" t="e">
        <f>AD105+AD106+AE105-AC105</f>
        <v>#DIV/0!</v>
      </c>
      <c r="AG105" s="4" t="e">
        <f>AF105/(12*(Y105+Y106))*1000</f>
        <v>#DIV/0!</v>
      </c>
      <c r="AH105" s="5" t="e">
        <f>AG105/AG106</f>
        <v>#DIV/0!</v>
      </c>
      <c r="AI105" s="270">
        <f t="shared" si="21"/>
        <v>0</v>
      </c>
      <c r="AJ105" s="9" t="e">
        <f>AD105+AD106+AE105-(AI105*Z105+AI106*Z106)*0.012</f>
        <v>#DIV/0!</v>
      </c>
      <c r="AK105" s="4" t="e">
        <f>AJ105/(12*(AI105+AI106))*1000</f>
        <v>#DIV/0!</v>
      </c>
      <c r="AL105" s="175" t="e">
        <f>AK105/AG106</f>
        <v>#DIV/0!</v>
      </c>
      <c r="AM105" s="179"/>
      <c r="AN105" s="178" t="e">
        <f>(AM105+AM106)/(12*(AI105+AI106))*1000</f>
        <v>#DIV/0!</v>
      </c>
      <c r="AO105" s="4" t="e">
        <f>(H105+I105+H106+I106)/(12*(D105+D106))*1000+AK105+AN105</f>
        <v>#DIV/0!</v>
      </c>
      <c r="AP105" s="6" t="e">
        <f>(AK105+AN105)/((H105+I105+H106+I106)*1000)*(D105+D106)*12</f>
        <v>#DIV/0!</v>
      </c>
      <c r="AQ105" s="173" t="e">
        <f>AO105/((H105+I105+H106+I106)*1000)*(D105+D106)*12</f>
        <v>#DIV/0!</v>
      </c>
      <c r="AR105" s="190">
        <f t="shared" si="19"/>
        <v>0</v>
      </c>
      <c r="AS105" s="43">
        <f t="shared" si="32"/>
        <v>0</v>
      </c>
      <c r="AT105" s="42"/>
      <c r="AU105" s="44" t="e">
        <f t="shared" si="31"/>
        <v>#DIV/0!</v>
      </c>
      <c r="AV105" s="115"/>
      <c r="AW105" s="120"/>
      <c r="AX105" s="14" t="e">
        <f>(AR105+AR106+AE105-AV105-AV106)/((AW105+AW106)*12)</f>
        <v>#DIV/0!</v>
      </c>
      <c r="AY105" s="230"/>
      <c r="AZ105" s="36">
        <f>IF(AR105+AR106+AE105-AV105-AV106&lt;0,AR105+AR106+AE105-AV105-AV106,0)</f>
        <v>0</v>
      </c>
    </row>
    <row r="106" spans="1:57" s="21" customFormat="1" ht="13.5" thickBot="1" x14ac:dyDescent="0.25">
      <c r="A106" s="285"/>
      <c r="B106" s="456"/>
      <c r="C106" s="288" t="s">
        <v>12</v>
      </c>
      <c r="D106" s="380"/>
      <c r="E106" s="381"/>
      <c r="F106" s="382"/>
      <c r="G106" s="382"/>
      <c r="H106" s="382"/>
      <c r="I106" s="382"/>
      <c r="J106" s="382"/>
      <c r="K106" s="382"/>
      <c r="L106" s="382"/>
      <c r="M106" s="382"/>
      <c r="N106" s="382"/>
      <c r="O106" s="382"/>
      <c r="P106" s="379">
        <f t="shared" si="20"/>
        <v>0</v>
      </c>
      <c r="Q106" s="187" t="s">
        <v>21</v>
      </c>
      <c r="R106" s="228" t="s">
        <v>21</v>
      </c>
      <c r="S106" s="142" t="s">
        <v>21</v>
      </c>
      <c r="T106" s="78" t="e">
        <f t="shared" si="23"/>
        <v>#DIV/0!</v>
      </c>
      <c r="U106" s="136" t="e">
        <f t="shared" si="24"/>
        <v>#DIV/0!</v>
      </c>
      <c r="V106" s="136" t="e">
        <f t="shared" si="25"/>
        <v>#DIV/0!</v>
      </c>
      <c r="W106" s="141" t="e">
        <f t="shared" si="26"/>
        <v>#DIV/0!</v>
      </c>
      <c r="X106" s="308">
        <v>0</v>
      </c>
      <c r="Y106" s="89"/>
      <c r="Z106" s="300" t="e">
        <f t="shared" si="27"/>
        <v>#DIV/0!</v>
      </c>
      <c r="AA106" s="301" t="e">
        <f t="shared" si="28"/>
        <v>#DIV/0!</v>
      </c>
      <c r="AB106" s="302" t="e">
        <f t="shared" si="29"/>
        <v>#DIV/0!</v>
      </c>
      <c r="AC106" s="165" t="s">
        <v>21</v>
      </c>
      <c r="AD106" s="259"/>
      <c r="AE106" s="251"/>
      <c r="AF106" s="412" t="s">
        <v>21</v>
      </c>
      <c r="AG106" s="448" t="e">
        <f>(H105+H106+I105+I106)/(12*(D105+D106))*1000</f>
        <v>#DIV/0!</v>
      </c>
      <c r="AH106" s="168" t="s">
        <v>21</v>
      </c>
      <c r="AI106" s="169">
        <f t="shared" si="21"/>
        <v>0</v>
      </c>
      <c r="AJ106" s="166" t="s">
        <v>21</v>
      </c>
      <c r="AK106" s="167" t="s">
        <v>21</v>
      </c>
      <c r="AL106" s="176" t="s">
        <v>21</v>
      </c>
      <c r="AM106" s="211"/>
      <c r="AN106" s="166" t="s">
        <v>21</v>
      </c>
      <c r="AO106" s="166" t="s">
        <v>21</v>
      </c>
      <c r="AP106" s="167" t="s">
        <v>21</v>
      </c>
      <c r="AQ106" s="174" t="s">
        <v>21</v>
      </c>
      <c r="AR106" s="191">
        <f t="shared" si="19"/>
        <v>0</v>
      </c>
      <c r="AS106" s="56">
        <f t="shared" si="32"/>
        <v>0</v>
      </c>
      <c r="AT106" s="55"/>
      <c r="AU106" s="57" t="e">
        <f t="shared" si="31"/>
        <v>#DIV/0!</v>
      </c>
      <c r="AV106" s="116"/>
      <c r="AW106" s="121"/>
      <c r="AX106" s="63"/>
      <c r="AY106" s="230"/>
      <c r="AZ106" s="64"/>
    </row>
    <row r="107" spans="1:57" s="21" customFormat="1" x14ac:dyDescent="0.2">
      <c r="A107" s="282"/>
      <c r="B107" s="458"/>
      <c r="C107" s="287" t="s">
        <v>11</v>
      </c>
      <c r="D107" s="239"/>
      <c r="E107" s="371"/>
      <c r="F107" s="372"/>
      <c r="G107" s="372"/>
      <c r="H107" s="372"/>
      <c r="I107" s="372"/>
      <c r="J107" s="372"/>
      <c r="K107" s="372"/>
      <c r="L107" s="372"/>
      <c r="M107" s="372"/>
      <c r="N107" s="372"/>
      <c r="O107" s="372"/>
      <c r="P107" s="373">
        <f t="shared" si="20"/>
        <v>0</v>
      </c>
      <c r="Q107" s="188">
        <f>P107+P108</f>
        <v>0</v>
      </c>
      <c r="R107" s="354"/>
      <c r="S107" s="126">
        <f>Q107-R107</f>
        <v>0</v>
      </c>
      <c r="T107" s="79" t="e">
        <f t="shared" si="23"/>
        <v>#DIV/0!</v>
      </c>
      <c r="U107" s="133" t="e">
        <f t="shared" si="24"/>
        <v>#DIV/0!</v>
      </c>
      <c r="V107" s="133" t="e">
        <f t="shared" si="25"/>
        <v>#DIV/0!</v>
      </c>
      <c r="W107" s="139" t="e">
        <f t="shared" si="26"/>
        <v>#DIV/0!</v>
      </c>
      <c r="X107" s="307">
        <v>0.02</v>
      </c>
      <c r="Y107" s="88"/>
      <c r="Z107" s="297" t="e">
        <f t="shared" si="27"/>
        <v>#DIV/0!</v>
      </c>
      <c r="AA107" s="298" t="e">
        <f t="shared" si="28"/>
        <v>#DIV/0!</v>
      </c>
      <c r="AB107" s="299" t="e">
        <f t="shared" si="29"/>
        <v>#DIV/0!</v>
      </c>
      <c r="AC107" s="74" t="e">
        <f>(Y107*Z107+Y108*Z108)*0.012</f>
        <v>#DIV/0!</v>
      </c>
      <c r="AD107" s="258"/>
      <c r="AE107" s="250"/>
      <c r="AF107" s="411" t="e">
        <f>AD107+AD108+AE107-AC107</f>
        <v>#DIV/0!</v>
      </c>
      <c r="AG107" s="4" t="e">
        <f>AF107/(12*(Y107+Y108))*1000</f>
        <v>#DIV/0!</v>
      </c>
      <c r="AH107" s="5" t="e">
        <f>AG107/AG108</f>
        <v>#DIV/0!</v>
      </c>
      <c r="AI107" s="270">
        <f t="shared" si="21"/>
        <v>0</v>
      </c>
      <c r="AJ107" s="9" t="e">
        <f>AD107+AD108+AE107-(AI107*Z107+AI108*Z108)*0.012</f>
        <v>#DIV/0!</v>
      </c>
      <c r="AK107" s="4" t="e">
        <f>AJ107/(12*(AI107+AI108))*1000</f>
        <v>#DIV/0!</v>
      </c>
      <c r="AL107" s="175" t="e">
        <f>AK107/AG108</f>
        <v>#DIV/0!</v>
      </c>
      <c r="AM107" s="179"/>
      <c r="AN107" s="178" t="e">
        <f>(AM107+AM108)/(12*(AI107+AI108))*1000</f>
        <v>#DIV/0!</v>
      </c>
      <c r="AO107" s="4" t="e">
        <f>(H107+I107+H108+I108)/(12*(D107+D108))*1000+AK107+AN107</f>
        <v>#DIV/0!</v>
      </c>
      <c r="AP107" s="6" t="e">
        <f>(AK107+AN107)/((H107+I107+H108+I108)*1000)*(D107+D108)*12</f>
        <v>#DIV/0!</v>
      </c>
      <c r="AQ107" s="173" t="e">
        <f>AO107/((H107+I107+H108+I108)*1000)*(D107+D108)*12</f>
        <v>#DIV/0!</v>
      </c>
      <c r="AR107" s="190">
        <f t="shared" si="19"/>
        <v>0</v>
      </c>
      <c r="AS107" s="40">
        <f t="shared" si="32"/>
        <v>0</v>
      </c>
      <c r="AT107" s="39"/>
      <c r="AU107" s="41" t="e">
        <f t="shared" si="31"/>
        <v>#DIV/0!</v>
      </c>
      <c r="AV107" s="113"/>
      <c r="AW107" s="268"/>
      <c r="AX107" s="14" t="e">
        <f>(AR107+AR108+AE107-AV107-AV108)/((AW107+AW108)*12)</f>
        <v>#DIV/0!</v>
      </c>
      <c r="AY107" s="230"/>
      <c r="AZ107" s="36">
        <f>IF(AR107+AR108+AE107-AV107-AV108&lt;0,AR107+AR108+AE107-AV107-AV108,0)</f>
        <v>0</v>
      </c>
    </row>
    <row r="108" spans="1:57" s="21" customFormat="1" ht="13.5" thickBot="1" x14ac:dyDescent="0.25">
      <c r="A108" s="283"/>
      <c r="B108" s="458"/>
      <c r="C108" s="290" t="s">
        <v>12</v>
      </c>
      <c r="D108" s="363"/>
      <c r="E108" s="364"/>
      <c r="F108" s="365"/>
      <c r="G108" s="365"/>
      <c r="H108" s="365"/>
      <c r="I108" s="365"/>
      <c r="J108" s="365"/>
      <c r="K108" s="365"/>
      <c r="L108" s="365"/>
      <c r="M108" s="365"/>
      <c r="N108" s="365"/>
      <c r="O108" s="365"/>
      <c r="P108" s="374">
        <f t="shared" si="20"/>
        <v>0</v>
      </c>
      <c r="Q108" s="187" t="s">
        <v>21</v>
      </c>
      <c r="R108" s="228" t="s">
        <v>21</v>
      </c>
      <c r="S108" s="142" t="s">
        <v>21</v>
      </c>
      <c r="T108" s="76" t="e">
        <f t="shared" si="23"/>
        <v>#DIV/0!</v>
      </c>
      <c r="U108" s="134" t="e">
        <f t="shared" si="24"/>
        <v>#DIV/0!</v>
      </c>
      <c r="V108" s="134" t="e">
        <f t="shared" si="25"/>
        <v>#DIV/0!</v>
      </c>
      <c r="W108" s="138" t="e">
        <f t="shared" si="26"/>
        <v>#DIV/0!</v>
      </c>
      <c r="X108" s="308">
        <v>0</v>
      </c>
      <c r="Y108" s="89"/>
      <c r="Z108" s="300" t="e">
        <f t="shared" si="27"/>
        <v>#DIV/0!</v>
      </c>
      <c r="AA108" s="301" t="e">
        <f t="shared" si="28"/>
        <v>#DIV/0!</v>
      </c>
      <c r="AB108" s="302" t="e">
        <f t="shared" si="29"/>
        <v>#DIV/0!</v>
      </c>
      <c r="AC108" s="165" t="s">
        <v>21</v>
      </c>
      <c r="AD108" s="259"/>
      <c r="AE108" s="251"/>
      <c r="AF108" s="412" t="s">
        <v>21</v>
      </c>
      <c r="AG108" s="448" t="e">
        <f>(H107+H108+I107+I108)/(12*(D107+D108))*1000</f>
        <v>#DIV/0!</v>
      </c>
      <c r="AH108" s="168" t="s">
        <v>21</v>
      </c>
      <c r="AI108" s="169">
        <f t="shared" si="21"/>
        <v>0</v>
      </c>
      <c r="AJ108" s="166" t="s">
        <v>21</v>
      </c>
      <c r="AK108" s="167" t="s">
        <v>21</v>
      </c>
      <c r="AL108" s="176" t="s">
        <v>21</v>
      </c>
      <c r="AM108" s="211"/>
      <c r="AN108" s="166" t="s">
        <v>21</v>
      </c>
      <c r="AO108" s="166" t="s">
        <v>21</v>
      </c>
      <c r="AP108" s="167" t="s">
        <v>21</v>
      </c>
      <c r="AQ108" s="174" t="s">
        <v>21</v>
      </c>
      <c r="AR108" s="191">
        <f t="shared" si="19"/>
        <v>0</v>
      </c>
      <c r="AS108" s="53">
        <f t="shared" si="32"/>
        <v>0</v>
      </c>
      <c r="AT108" s="52"/>
      <c r="AU108" s="54" t="e">
        <f t="shared" si="31"/>
        <v>#DIV/0!</v>
      </c>
      <c r="AV108" s="114"/>
      <c r="AW108" s="269"/>
      <c r="AX108" s="63"/>
      <c r="AY108" s="230"/>
      <c r="AZ108" s="64"/>
    </row>
    <row r="109" spans="1:57" s="21" customFormat="1" ht="13.5" thickBot="1" x14ac:dyDescent="0.25">
      <c r="A109" s="284"/>
      <c r="B109" s="459"/>
      <c r="C109" s="289" t="s">
        <v>11</v>
      </c>
      <c r="D109" s="375"/>
      <c r="E109" s="376"/>
      <c r="F109" s="377"/>
      <c r="G109" s="377"/>
      <c r="H109" s="377"/>
      <c r="I109" s="377"/>
      <c r="J109" s="377"/>
      <c r="K109" s="377"/>
      <c r="L109" s="377"/>
      <c r="M109" s="377"/>
      <c r="N109" s="377"/>
      <c r="O109" s="377"/>
      <c r="P109" s="378">
        <f t="shared" si="20"/>
        <v>0</v>
      </c>
      <c r="Q109" s="124">
        <f>P109+P110</f>
        <v>0</v>
      </c>
      <c r="R109" s="449"/>
      <c r="S109" s="126">
        <f>Q109-R109</f>
        <v>0</v>
      </c>
      <c r="T109" s="77" t="e">
        <f t="shared" si="23"/>
        <v>#DIV/0!</v>
      </c>
      <c r="U109" s="135" t="e">
        <f t="shared" si="24"/>
        <v>#DIV/0!</v>
      </c>
      <c r="V109" s="135" t="e">
        <f t="shared" si="25"/>
        <v>#DIV/0!</v>
      </c>
      <c r="W109" s="140" t="e">
        <f t="shared" si="26"/>
        <v>#DIV/0!</v>
      </c>
      <c r="X109" s="337">
        <v>0.02</v>
      </c>
      <c r="Y109" s="338"/>
      <c r="Z109" s="77" t="e">
        <f t="shared" si="27"/>
        <v>#DIV/0!</v>
      </c>
      <c r="AA109" s="339" t="e">
        <f t="shared" si="28"/>
        <v>#DIV/0!</v>
      </c>
      <c r="AB109" s="340" t="e">
        <f t="shared" si="29"/>
        <v>#DIV/0!</v>
      </c>
      <c r="AC109" s="341" t="e">
        <f>(Y109*Z109+Y110*Z110)*0.012</f>
        <v>#DIV/0!</v>
      </c>
      <c r="AD109" s="342"/>
      <c r="AE109" s="343"/>
      <c r="AF109" s="415" t="e">
        <f>AD109+AD110+AE109-AC109</f>
        <v>#DIV/0!</v>
      </c>
      <c r="AG109" s="344" t="e">
        <f>AF109/(12*(Y109+Y110))*1000</f>
        <v>#DIV/0!</v>
      </c>
      <c r="AH109" s="345" t="e">
        <f>AG109/AG110</f>
        <v>#DIV/0!</v>
      </c>
      <c r="AI109" s="346">
        <f t="shared" si="21"/>
        <v>0</v>
      </c>
      <c r="AJ109" s="347" t="e">
        <f>AD109+AD110+AE109-(AI109*Z109+AI110*Z110)*0.012</f>
        <v>#DIV/0!</v>
      </c>
      <c r="AK109" s="344" t="e">
        <f>AJ109/(12*(AI109+AI110))*1000</f>
        <v>#DIV/0!</v>
      </c>
      <c r="AL109" s="348" t="e">
        <f>AK109/AG110</f>
        <v>#DIV/0!</v>
      </c>
      <c r="AM109" s="349"/>
      <c r="AN109" s="350" t="e">
        <f>(AM109+AM110)/(12*(AI109+AI110))*1000</f>
        <v>#DIV/0!</v>
      </c>
      <c r="AO109" s="344" t="e">
        <f>(H109+I109+H110+I110)/(12*(D109+D110))*1000+AK109+AN109</f>
        <v>#DIV/0!</v>
      </c>
      <c r="AP109" s="351" t="e">
        <f>(AK109+AN109)/((H109+I109+H110+I110)*1000)*(D109+D110)*12</f>
        <v>#DIV/0!</v>
      </c>
      <c r="AQ109" s="352" t="e">
        <f>AO109/((H109+I109+H110+I110)*1000)*(D109+D110)*12</f>
        <v>#DIV/0!</v>
      </c>
      <c r="AR109" s="353">
        <f t="shared" si="19"/>
        <v>0</v>
      </c>
      <c r="AS109" s="43">
        <f t="shared" si="32"/>
        <v>0</v>
      </c>
      <c r="AT109" s="42"/>
      <c r="AU109" s="44" t="e">
        <f t="shared" si="31"/>
        <v>#DIV/0!</v>
      </c>
      <c r="AV109" s="115"/>
      <c r="AW109" s="120"/>
      <c r="AX109" s="446" t="e">
        <f>(AR109+AR110+AE109-AV109-AV110)/((AW109+AW110)*12)</f>
        <v>#DIV/0!</v>
      </c>
      <c r="AY109" s="230"/>
      <c r="AZ109" s="36">
        <f>IF(AR109+AR110+AE109-AV109-AV110&lt;0,AR109+AR110+AE109-AV109-AV110,0)</f>
        <v>0</v>
      </c>
    </row>
    <row r="110" spans="1:57" s="21" customFormat="1" ht="13.5" thickBot="1" x14ac:dyDescent="0.25">
      <c r="A110" s="285"/>
      <c r="B110" s="456"/>
      <c r="C110" s="450" t="s">
        <v>12</v>
      </c>
      <c r="D110" s="380"/>
      <c r="E110" s="381"/>
      <c r="F110" s="382"/>
      <c r="G110" s="382"/>
      <c r="H110" s="382"/>
      <c r="I110" s="382"/>
      <c r="J110" s="382"/>
      <c r="K110" s="382"/>
      <c r="L110" s="382"/>
      <c r="M110" s="382"/>
      <c r="N110" s="382"/>
      <c r="O110" s="382"/>
      <c r="P110" s="379">
        <f t="shared" si="20"/>
        <v>0</v>
      </c>
      <c r="Q110" s="187" t="s">
        <v>21</v>
      </c>
      <c r="R110" s="228" t="s">
        <v>21</v>
      </c>
      <c r="S110" s="142" t="s">
        <v>21</v>
      </c>
      <c r="T110" s="78" t="e">
        <f t="shared" si="23"/>
        <v>#DIV/0!</v>
      </c>
      <c r="U110" s="136" t="e">
        <f t="shared" si="24"/>
        <v>#DIV/0!</v>
      </c>
      <c r="V110" s="136" t="e">
        <f t="shared" si="25"/>
        <v>#DIV/0!</v>
      </c>
      <c r="W110" s="141" t="e">
        <f t="shared" si="26"/>
        <v>#DIV/0!</v>
      </c>
      <c r="X110" s="308">
        <v>0</v>
      </c>
      <c r="Y110" s="89"/>
      <c r="Z110" s="300" t="e">
        <f t="shared" si="27"/>
        <v>#DIV/0!</v>
      </c>
      <c r="AA110" s="301" t="e">
        <f t="shared" si="28"/>
        <v>#DIV/0!</v>
      </c>
      <c r="AB110" s="302" t="e">
        <f t="shared" si="29"/>
        <v>#DIV/0!</v>
      </c>
      <c r="AC110" s="165" t="s">
        <v>21</v>
      </c>
      <c r="AD110" s="259"/>
      <c r="AE110" s="251"/>
      <c r="AF110" s="412" t="s">
        <v>21</v>
      </c>
      <c r="AG110" s="448" t="e">
        <f>(H109+H110+I109+I110)/(12*(D109+D110))*1000</f>
        <v>#DIV/0!</v>
      </c>
      <c r="AH110" s="168" t="s">
        <v>21</v>
      </c>
      <c r="AI110" s="169">
        <f t="shared" si="21"/>
        <v>0</v>
      </c>
      <c r="AJ110" s="166" t="s">
        <v>21</v>
      </c>
      <c r="AK110" s="167" t="s">
        <v>21</v>
      </c>
      <c r="AL110" s="176" t="s">
        <v>21</v>
      </c>
      <c r="AM110" s="211"/>
      <c r="AN110" s="166" t="s">
        <v>21</v>
      </c>
      <c r="AO110" s="166" t="s">
        <v>21</v>
      </c>
      <c r="AP110" s="167" t="s">
        <v>21</v>
      </c>
      <c r="AQ110" s="174" t="s">
        <v>21</v>
      </c>
      <c r="AR110" s="191">
        <f t="shared" si="19"/>
        <v>0</v>
      </c>
      <c r="AS110" s="56">
        <f t="shared" si="32"/>
        <v>0</v>
      </c>
      <c r="AT110" s="55"/>
      <c r="AU110" s="57" t="e">
        <f t="shared" si="31"/>
        <v>#DIV/0!</v>
      </c>
      <c r="AV110" s="116"/>
      <c r="AW110" s="121"/>
      <c r="AX110" s="63"/>
      <c r="AY110" s="230"/>
      <c r="AZ110" s="64"/>
    </row>
    <row r="111" spans="1:57" s="21" customFormat="1" ht="17.25" customHeight="1" x14ac:dyDescent="0.2">
      <c r="A111" s="35"/>
      <c r="B111" s="244" t="s">
        <v>35</v>
      </c>
      <c r="D111" s="383">
        <f t="shared" ref="D111:R111" si="33">SUM(D5:D110)</f>
        <v>0</v>
      </c>
      <c r="E111" s="383">
        <f t="shared" si="33"/>
        <v>0</v>
      </c>
      <c r="F111" s="383">
        <f t="shared" si="33"/>
        <v>0</v>
      </c>
      <c r="G111" s="383">
        <f t="shared" si="33"/>
        <v>0</v>
      </c>
      <c r="H111" s="383">
        <f t="shared" si="33"/>
        <v>0</v>
      </c>
      <c r="I111" s="383">
        <f t="shared" si="33"/>
        <v>0</v>
      </c>
      <c r="J111" s="383">
        <f t="shared" si="33"/>
        <v>0</v>
      </c>
      <c r="K111" s="383">
        <f t="shared" si="33"/>
        <v>0</v>
      </c>
      <c r="L111" s="383">
        <f t="shared" si="33"/>
        <v>0</v>
      </c>
      <c r="M111" s="383">
        <f t="shared" si="33"/>
        <v>0</v>
      </c>
      <c r="N111" s="383">
        <f t="shared" si="33"/>
        <v>0</v>
      </c>
      <c r="O111" s="383">
        <f t="shared" si="33"/>
        <v>0</v>
      </c>
      <c r="P111" s="383">
        <f t="shared" si="33"/>
        <v>0</v>
      </c>
      <c r="Q111" s="384">
        <f t="shared" si="33"/>
        <v>0</v>
      </c>
      <c r="R111" s="385">
        <f t="shared" si="33"/>
        <v>0</v>
      </c>
      <c r="S111" s="386"/>
      <c r="T111" s="387"/>
      <c r="U111" s="387"/>
      <c r="V111" s="387"/>
      <c r="W111" s="156"/>
      <c r="X111" s="226"/>
      <c r="Y111" s="383">
        <f>SUM(Y5:Y110)</f>
        <v>0</v>
      </c>
      <c r="Z111" s="387"/>
      <c r="AA111" s="387"/>
      <c r="AB111" s="387"/>
      <c r="AC111" s="388"/>
      <c r="AD111" s="254">
        <f>SUM(AD5:AD110)</f>
        <v>0</v>
      </c>
      <c r="AE111" s="254">
        <f>SUM(AE5:AE110)</f>
        <v>0</v>
      </c>
      <c r="AF111" s="416"/>
      <c r="AG111" s="387"/>
      <c r="AH111" s="387"/>
      <c r="AI111" s="389">
        <f>SUM(AI5:AI110)</f>
        <v>0</v>
      </c>
      <c r="AJ111" s="387"/>
      <c r="AK111" s="387"/>
      <c r="AL111" s="387"/>
      <c r="AM111" s="389">
        <f>SUM(AM5:AM110)</f>
        <v>0</v>
      </c>
      <c r="AN111" s="387"/>
      <c r="AO111" s="387"/>
      <c r="AP111" s="387"/>
      <c r="AQ111" s="387"/>
      <c r="AR111" s="388">
        <f>SUM(AR5:AR110)</f>
        <v>0</v>
      </c>
      <c r="AS111" s="388">
        <f>SUM(AS5:AS110)</f>
        <v>0</v>
      </c>
      <c r="AT111" s="390"/>
      <c r="AU111" s="387"/>
      <c r="AV111" s="388">
        <f>SUM(AV5:AV110)</f>
        <v>0</v>
      </c>
      <c r="AW111" s="388">
        <f>SUM(AW5:AW110)</f>
        <v>0</v>
      </c>
      <c r="AX111" s="387"/>
      <c r="AY111" s="391"/>
      <c r="AZ111" s="392">
        <f>SUM(AZ5:AZ110)</f>
        <v>0</v>
      </c>
      <c r="BA111" s="387"/>
      <c r="BB111" s="387"/>
      <c r="BC111" s="387"/>
      <c r="BD111" s="387"/>
      <c r="BE111" s="387"/>
    </row>
    <row r="112" spans="1:57" s="21" customFormat="1" ht="13.5" thickBot="1" x14ac:dyDescent="0.25">
      <c r="A112" s="35"/>
      <c r="B112" s="245"/>
      <c r="D112" s="383"/>
      <c r="E112" s="383"/>
      <c r="F112" s="383"/>
      <c r="G112" s="383"/>
      <c r="H112" s="383"/>
      <c r="I112" s="383"/>
      <c r="J112" s="383"/>
      <c r="K112" s="383"/>
      <c r="L112" s="383"/>
      <c r="M112" s="383"/>
      <c r="N112" s="383"/>
      <c r="O112" s="383"/>
      <c r="P112" s="383"/>
      <c r="Q112" s="386"/>
      <c r="R112" s="255"/>
      <c r="S112" s="386"/>
      <c r="T112" s="387"/>
      <c r="U112" s="387"/>
      <c r="V112" s="387"/>
      <c r="W112" s="156"/>
      <c r="X112" s="226"/>
      <c r="Y112" s="383"/>
      <c r="Z112" s="387"/>
      <c r="AA112" s="387"/>
      <c r="AB112" s="387"/>
      <c r="AC112" s="388"/>
      <c r="AD112" s="393"/>
      <c r="AE112" s="394"/>
      <c r="AF112" s="416"/>
      <c r="AG112" s="387"/>
      <c r="AH112" s="387"/>
      <c r="AI112" s="387"/>
      <c r="AJ112" s="387"/>
      <c r="AK112" s="387"/>
      <c r="AL112" s="387"/>
      <c r="AM112" s="387"/>
      <c r="AN112" s="387"/>
      <c r="AO112" s="387"/>
      <c r="AP112" s="387"/>
      <c r="AQ112" s="387"/>
      <c r="AR112" s="387"/>
      <c r="AS112" s="387"/>
      <c r="AT112" s="390"/>
      <c r="AU112" s="387"/>
      <c r="AV112" s="387"/>
      <c r="AW112" s="387"/>
      <c r="AX112" s="387"/>
      <c r="AY112" s="391"/>
      <c r="AZ112" s="387"/>
      <c r="BA112" s="387"/>
      <c r="BB112" s="387"/>
      <c r="BC112" s="387"/>
      <c r="BD112" s="387"/>
      <c r="BE112" s="387"/>
    </row>
    <row r="113" spans="1:57" x14ac:dyDescent="0.2">
      <c r="A113"/>
      <c r="B113" s="246" t="s">
        <v>36</v>
      </c>
      <c r="C113" s="90" t="s">
        <v>11</v>
      </c>
      <c r="D113" s="383">
        <f t="shared" ref="D113:P113" si="34">SUMIF($C$5:$C$110,"PED",D$5:D$110)</f>
        <v>0</v>
      </c>
      <c r="E113" s="383">
        <f t="shared" si="34"/>
        <v>0</v>
      </c>
      <c r="F113" s="383">
        <f t="shared" si="34"/>
        <v>0</v>
      </c>
      <c r="G113" s="383">
        <f t="shared" si="34"/>
        <v>0</v>
      </c>
      <c r="H113" s="383">
        <f t="shared" si="34"/>
        <v>0</v>
      </c>
      <c r="I113" s="383">
        <f t="shared" si="34"/>
        <v>0</v>
      </c>
      <c r="J113" s="383">
        <f t="shared" si="34"/>
        <v>0</v>
      </c>
      <c r="K113" s="383">
        <f t="shared" si="34"/>
        <v>0</v>
      </c>
      <c r="L113" s="383">
        <f t="shared" si="34"/>
        <v>0</v>
      </c>
      <c r="M113" s="383">
        <f t="shared" si="34"/>
        <v>0</v>
      </c>
      <c r="N113" s="383">
        <f t="shared" si="34"/>
        <v>0</v>
      </c>
      <c r="O113" s="383">
        <f t="shared" si="34"/>
        <v>0</v>
      </c>
      <c r="P113" s="383">
        <f t="shared" si="34"/>
        <v>0</v>
      </c>
      <c r="Q113" s="387"/>
      <c r="R113" s="395"/>
      <c r="S113" s="387"/>
      <c r="T113" s="387"/>
      <c r="U113" s="387"/>
      <c r="V113" s="387"/>
      <c r="W113" s="156"/>
      <c r="X113" s="226"/>
      <c r="Y113" s="383">
        <f>SUMIF($C$5:$C$110,"PED",Y$5:Y$110)</f>
        <v>0</v>
      </c>
      <c r="Z113" s="387"/>
      <c r="AA113" s="387"/>
      <c r="AB113" s="387"/>
      <c r="AC113" s="388"/>
      <c r="AD113" s="393">
        <f>SUMIF($C$5:$C$110,"PED",AD$5:AD$110)</f>
        <v>0</v>
      </c>
      <c r="AE113" s="393">
        <f>SUMIF($C$5:$C$110,"PED",AE$5:AE$110)</f>
        <v>0</v>
      </c>
      <c r="AF113" s="416"/>
      <c r="AG113" s="387"/>
      <c r="AH113" s="387"/>
      <c r="AI113" s="384">
        <f>SUMIF($C$5:$C$110,"PED",AI$5:AI$110)</f>
        <v>0</v>
      </c>
      <c r="AJ113" s="387"/>
      <c r="AK113" s="387"/>
      <c r="AL113" s="387"/>
      <c r="AM113" s="384">
        <f>SUMIF($C$5:$C$110,"PED",AM$5:AM$110)</f>
        <v>0</v>
      </c>
      <c r="AN113" s="387"/>
      <c r="AO113" s="387"/>
      <c r="AP113" s="387"/>
      <c r="AQ113" s="387"/>
      <c r="AR113" s="388">
        <f>SUMIF($C$5:$C$110,"PED",AR$5:AR$110)</f>
        <v>0</v>
      </c>
      <c r="AS113" s="388">
        <f>SUMIF($C$5:$C$110,"PED",AS$5:AS$110)</f>
        <v>0</v>
      </c>
      <c r="AT113" s="390"/>
      <c r="AU113" s="387"/>
      <c r="AV113" s="384">
        <f>SUMIF($C$5:$C$110,"PED",AV$5:AV$110)</f>
        <v>0</v>
      </c>
      <c r="AW113" s="384">
        <f>SUMIF($C$5:$C$110,"PED",AW$5:AW$110)</f>
        <v>0</v>
      </c>
      <c r="AX113" s="387"/>
      <c r="AY113" s="391"/>
      <c r="AZ113" s="388">
        <f>SUMIF($C$5:$C$110,"PED",AZ$5:AZ$110)</f>
        <v>0</v>
      </c>
      <c r="BA113" s="387"/>
      <c r="BB113" s="387"/>
      <c r="BC113" s="387"/>
      <c r="BD113" s="387"/>
      <c r="BE113" s="387"/>
    </row>
    <row r="114" spans="1:57" ht="13.5" thickBot="1" x14ac:dyDescent="0.25">
      <c r="A114"/>
      <c r="B114" s="247" t="s">
        <v>36</v>
      </c>
      <c r="C114" s="91" t="s">
        <v>12</v>
      </c>
      <c r="D114" s="383">
        <f t="shared" ref="D114:P114" si="35">SUMIF($C$5:$C$110,"NEPED",D$5:D$110)</f>
        <v>0</v>
      </c>
      <c r="E114" s="383">
        <f t="shared" si="35"/>
        <v>0</v>
      </c>
      <c r="F114" s="383">
        <f t="shared" si="35"/>
        <v>0</v>
      </c>
      <c r="G114" s="383">
        <f t="shared" si="35"/>
        <v>0</v>
      </c>
      <c r="H114" s="383">
        <f t="shared" si="35"/>
        <v>0</v>
      </c>
      <c r="I114" s="383">
        <f t="shared" si="35"/>
        <v>0</v>
      </c>
      <c r="J114" s="383">
        <f t="shared" si="35"/>
        <v>0</v>
      </c>
      <c r="K114" s="383">
        <f t="shared" si="35"/>
        <v>0</v>
      </c>
      <c r="L114" s="383">
        <f t="shared" si="35"/>
        <v>0</v>
      </c>
      <c r="M114" s="383">
        <f t="shared" si="35"/>
        <v>0</v>
      </c>
      <c r="N114" s="383">
        <f t="shared" si="35"/>
        <v>0</v>
      </c>
      <c r="O114" s="383">
        <f t="shared" si="35"/>
        <v>0</v>
      </c>
      <c r="P114" s="383">
        <f t="shared" si="35"/>
        <v>0</v>
      </c>
      <c r="Q114" s="387"/>
      <c r="R114" s="255"/>
      <c r="S114" s="387"/>
      <c r="T114" s="387"/>
      <c r="U114" s="387"/>
      <c r="V114" s="387"/>
      <c r="W114" s="156"/>
      <c r="X114" s="226"/>
      <c r="Y114" s="383">
        <f>SUMIF($C$5:$C$110,"NEPED",Y$5:Y$110)</f>
        <v>0</v>
      </c>
      <c r="Z114" s="387"/>
      <c r="AA114" s="387"/>
      <c r="AB114" s="387"/>
      <c r="AC114" s="388"/>
      <c r="AD114" s="393">
        <f>SUMIF($C$5:$C$110,"NEPED",AD$5:AD$110)</f>
        <v>0</v>
      </c>
      <c r="AE114" s="393">
        <f>SUMIF($C$5:$C$110,"NEPED",AE$5:AE$110)</f>
        <v>0</v>
      </c>
      <c r="AF114" s="416"/>
      <c r="AG114" s="387"/>
      <c r="AH114" s="387"/>
      <c r="AI114" s="384">
        <f>SUMIF($C$5:$C$110,"NEPED",AI$5:AI$110)</f>
        <v>0</v>
      </c>
      <c r="AJ114" s="387"/>
      <c r="AK114" s="387"/>
      <c r="AL114" s="387"/>
      <c r="AM114" s="384">
        <f>SUMIF($C$5:$C$110,"NEPED",AM$5:AM$110)</f>
        <v>0</v>
      </c>
      <c r="AN114" s="387"/>
      <c r="AO114" s="387"/>
      <c r="AP114" s="387"/>
      <c r="AQ114" s="387"/>
      <c r="AR114" s="388">
        <f>SUMIF($C$5:$C$110,"NEPED",AR$5:AR$110)</f>
        <v>0</v>
      </c>
      <c r="AS114" s="388">
        <f>SUMIF($C$5:$C$110,"NEPED",AS$5:AS$110)</f>
        <v>0</v>
      </c>
      <c r="AT114" s="390"/>
      <c r="AU114" s="387"/>
      <c r="AV114" s="384">
        <f>SUMIF($C$5:$C$110,"NEPED",AV$5:AV$110)</f>
        <v>0</v>
      </c>
      <c r="AW114" s="384">
        <f>SUMIF($C$5:$C$110,"NEPED",AW$5:AW$110)</f>
        <v>0</v>
      </c>
      <c r="AX114" s="387"/>
      <c r="AY114" s="391"/>
      <c r="AZ114" s="388">
        <f>SUMIF($C$5:$C$110,"NEPED",AZ$5:AZ$110)</f>
        <v>0</v>
      </c>
      <c r="BA114" s="387"/>
      <c r="BB114" s="387"/>
      <c r="BC114" s="387"/>
      <c r="BD114" s="387"/>
      <c r="BE114" s="387"/>
    </row>
    <row r="115" spans="1:57" x14ac:dyDescent="0.2">
      <c r="A115"/>
      <c r="D115" s="387"/>
      <c r="E115" s="387"/>
      <c r="F115" s="387"/>
      <c r="G115" s="387"/>
      <c r="H115" s="387"/>
      <c r="I115" s="387"/>
      <c r="J115" s="387"/>
      <c r="K115" s="387"/>
      <c r="L115" s="387"/>
      <c r="M115" s="387"/>
      <c r="N115" s="387"/>
      <c r="O115" s="387"/>
      <c r="P115" s="387"/>
      <c r="Q115" s="387"/>
      <c r="R115" s="396"/>
      <c r="S115" s="387"/>
      <c r="T115" s="387"/>
      <c r="U115" s="387"/>
      <c r="V115" s="387"/>
      <c r="W115" s="156"/>
      <c r="X115" s="226"/>
      <c r="Y115" s="387"/>
      <c r="Z115" s="387"/>
      <c r="AA115" s="387"/>
      <c r="AB115" s="387"/>
      <c r="AC115" s="388"/>
      <c r="AF115" s="416"/>
      <c r="AG115" s="387"/>
      <c r="AH115" s="387"/>
      <c r="AI115" s="387"/>
      <c r="AJ115" s="387"/>
      <c r="AK115" s="387"/>
      <c r="AL115" s="387"/>
      <c r="AM115" s="387"/>
      <c r="AN115" s="387"/>
      <c r="AO115" s="387"/>
      <c r="AP115" s="387"/>
      <c r="AQ115" s="387"/>
      <c r="AR115" s="387"/>
      <c r="AS115" s="387"/>
      <c r="AT115" s="390"/>
      <c r="AU115" s="387"/>
      <c r="AV115" s="388"/>
      <c r="AW115" s="388"/>
      <c r="AX115" s="387"/>
      <c r="AY115" s="391"/>
      <c r="AZ115" s="388"/>
      <c r="BA115" s="387"/>
      <c r="BB115" s="387"/>
      <c r="BC115" s="387"/>
      <c r="BD115" s="387"/>
      <c r="BE115" s="387"/>
    </row>
    <row r="116" spans="1:57" x14ac:dyDescent="0.2">
      <c r="A116"/>
      <c r="D116"/>
      <c r="E116"/>
      <c r="F116"/>
      <c r="G116"/>
      <c r="H116"/>
      <c r="I116"/>
      <c r="J116"/>
      <c r="K116"/>
      <c r="L116"/>
      <c r="M116"/>
      <c r="N116"/>
      <c r="O116"/>
      <c r="P116"/>
      <c r="Q116"/>
      <c r="R116" s="45"/>
      <c r="S116"/>
      <c r="W116" s="156"/>
      <c r="X116" s="226"/>
    </row>
    <row r="117" spans="1:57" x14ac:dyDescent="0.2">
      <c r="A117"/>
      <c r="D117"/>
      <c r="E117"/>
      <c r="F117"/>
      <c r="G117"/>
      <c r="H117"/>
      <c r="I117"/>
      <c r="J117"/>
      <c r="K117"/>
      <c r="L117"/>
      <c r="M117"/>
      <c r="N117"/>
      <c r="O117"/>
      <c r="P117"/>
      <c r="Q117"/>
      <c r="R117" s="45"/>
      <c r="S117"/>
      <c r="W117" s="156"/>
      <c r="X117" s="226"/>
    </row>
    <row r="118" spans="1:57" x14ac:dyDescent="0.2">
      <c r="W118" s="156"/>
      <c r="X118" s="226"/>
    </row>
    <row r="119" spans="1:57" x14ac:dyDescent="0.2">
      <c r="D119" s="272"/>
      <c r="E119" s="272"/>
      <c r="F119" s="272"/>
      <c r="G119" s="272"/>
      <c r="H119" s="272"/>
      <c r="I119" s="272"/>
      <c r="J119" s="272"/>
      <c r="K119" s="272"/>
      <c r="L119" s="273"/>
      <c r="M119" s="272"/>
      <c r="N119" s="272"/>
      <c r="O119" s="272"/>
      <c r="P119" s="272"/>
      <c r="Q119" s="274"/>
      <c r="R119" s="272"/>
      <c r="S119" s="274"/>
      <c r="T119" s="46"/>
      <c r="U119" s="46"/>
      <c r="V119" s="46"/>
      <c r="W119" s="46"/>
    </row>
  </sheetData>
  <autoFilter ref="C4:AY117" xr:uid="{C8ED6682-B568-4BEF-9F82-0215D057A927}"/>
  <customSheetViews>
    <customSheetView guid="{648EDD87-2654-4B80-BBE4-7C270B7F7285}" showPageBreaks="1" showAutoFilter="1">
      <pane xSplit="3" ySplit="4" topLeftCell="P5" activePane="bottomRight" state="frozen"/>
      <selection pane="bottomRight" activeCell="AA12" sqref="AA12"/>
      <colBreaks count="11" manualBreakCount="11">
        <brk id="18" max="1048575" man="1"/>
        <brk id="51" max="1048575" man="1"/>
        <brk id="53" max="1048575" man="1"/>
        <brk id="56" max="1048575" man="1"/>
        <brk id="57" max="1048575" man="1"/>
        <brk id="60" max="1048575" man="1"/>
        <brk id="63" max="1048575" man="1"/>
        <brk id="66" max="1048575" man="1"/>
        <brk id="69" max="1048575" man="1"/>
        <brk id="72" max="1048575" man="1"/>
        <brk id="82" max="1048575" man="1"/>
      </colBreaks>
      <pageMargins left="0.49" right="0.45" top="0.59055118110236227" bottom="0.31496062992125984" header="0.39370078740157483" footer="0.31496062992125984"/>
      <pageSetup paperSize="9" scale="70" orientation="landscape" r:id="rId1"/>
      <headerFooter alignWithMargins="0">
        <oddHeader>&amp;L&amp;"Arial CE,tučné"&amp;11Rekapitulace výsledků zpracování finančních rozvah počtu zaměstnanců a mezd</oddHeader>
        <oddFooter>Stránka &amp;P z &amp;N</oddFooter>
      </headerFooter>
      <autoFilter ref="C4:AY117" xr:uid="{C8ED6682-B568-4BEF-9F82-0215D057A927}"/>
    </customSheetView>
    <customSheetView guid="{7A694604-DFE4-434C-BF7B-7E97A9C037D7}" scale="90" showPageBreaks="1" showAutoFilter="1">
      <pane xSplit="3" ySplit="4" topLeftCell="P5" activePane="bottomRight" state="frozen"/>
      <selection pane="bottomRight" activeCell="V9" sqref="V9"/>
      <colBreaks count="28" manualBreakCount="28">
        <brk id="19" max="1048575" man="1"/>
        <brk id="34" max="1048575" man="1"/>
        <brk id="46" max="1048575" man="1"/>
        <brk id="62" max="1048575" man="1"/>
        <brk id="66" max="1048575" man="1"/>
        <brk id="75" max="1048575" man="1"/>
        <brk id="84" max="1048575" man="1"/>
        <brk id="87" max="1048575" man="1"/>
        <brk id="90" max="1048575" man="1"/>
        <brk id="93" max="1048575" man="1"/>
        <brk id="96" max="1048575" man="1"/>
        <brk id="99" max="1048575" man="1"/>
        <brk id="101" max="1048575" man="1"/>
        <brk id="102" max="1048575" man="1"/>
        <brk id="104" max="1048575" man="1"/>
        <brk id="106" max="1048575" man="1"/>
        <brk id="108" max="1048575" man="1"/>
        <brk id="110" max="1048575" man="1"/>
        <brk id="112" max="1048575" man="1"/>
        <brk id="115" max="1048575" man="1"/>
        <brk id="118" max="1048575" man="1"/>
        <brk id="119" max="1048575" man="1"/>
        <brk id="122" max="1048575" man="1"/>
        <brk id="125" max="1048575" man="1"/>
        <brk id="128" max="1048575" man="1"/>
        <brk id="131" max="1048575" man="1"/>
        <brk id="134" max="1048575" man="1"/>
        <brk id="144" max="1048575" man="1"/>
      </colBreaks>
      <pageMargins left="0.44" right="0.32" top="0.59055118110236227" bottom="0.56000000000000005" header="0.39370078740157483" footer="0.31496062992125984"/>
      <pageSetup paperSize="9" scale="70" orientation="landscape" r:id="rId2"/>
      <headerFooter alignWithMargins="0">
        <oddHeader>&amp;L&amp;"Arial CE,Tučné"&amp;11Vyhodnocení počtu zaměstnanců a vyplacených mezd v roce 2014, pokrytí výdajů na platy pro r. 2015 normativním rozpočtem</oddHeader>
        <oddFooter>&amp;R&amp;P / &amp;N</oddFooter>
      </headerFooter>
      <autoFilter ref="C4:AY153" xr:uid="{B0B489A9-910A-4DB7-B445-981E4117453F}"/>
    </customSheetView>
    <customSheetView guid="{04917EA0-AEB4-44DB-A74D-B68FB737E1D8}" scale="90" showPageBreaks="1" showAutoFilter="1" hiddenColumns="1">
      <pane xSplit="3" ySplit="4" topLeftCell="D173" activePane="bottomRight" state="frozen"/>
      <selection pane="bottomRight" activeCell="A187" sqref="A187:XFD188"/>
      <colBreaks count="29" manualBreakCount="29">
        <brk id="19" max="1048575" man="1"/>
        <brk id="20" max="1048575" man="1"/>
        <brk id="35" max="1048575" man="1"/>
        <brk id="47" max="1048575" man="1"/>
        <brk id="63" max="1048575" man="1"/>
        <brk id="67" max="1048575" man="1"/>
        <brk id="76" max="1048575" man="1"/>
        <brk id="86" max="1048575" man="1"/>
        <brk id="89" max="1048575" man="1"/>
        <brk id="92" max="1048575" man="1"/>
        <brk id="95" max="1048575" man="1"/>
        <brk id="98" max="1048575" man="1"/>
        <brk id="101" max="1048575" man="1"/>
        <brk id="103" max="1048575" man="1"/>
        <brk id="104" max="1048575" man="1"/>
        <brk id="106" max="1048575" man="1"/>
        <brk id="108" max="1048575" man="1"/>
        <brk id="110" max="1048575" man="1"/>
        <brk id="112" max="1048575" man="1"/>
        <brk id="114" max="1048575" man="1"/>
        <brk id="117" max="1048575" man="1"/>
        <brk id="120" max="1048575" man="1"/>
        <brk id="121" max="1048575" man="1"/>
        <brk id="124" max="1048575" man="1"/>
        <brk id="127" max="1048575" man="1"/>
        <brk id="130" max="1048575" man="1"/>
        <brk id="133" max="1048575" man="1"/>
        <brk id="136" max="1048575" man="1"/>
        <brk id="146" max="1048575" man="1"/>
      </colBreaks>
      <pageMargins left="0.78740157480314965" right="0.55118110236220474" top="0.59055118110236227" bottom="0.31496062992125984" header="0.39370078740157483" footer="0.31496062992125984"/>
      <pageSetup paperSize="9" scale="70" orientation="landscape" r:id="rId3"/>
      <headerFooter alignWithMargins="0">
        <oddHeader>&amp;L&amp;"Arial CE,tučné"&amp;11Rekapitulace výsledků zpracování finančních rozvah počtu zaměstnanců a mezd</oddHeader>
        <oddFooter>Stránka &amp;P z &amp;N</oddFooter>
      </headerFooter>
      <autoFilter ref="C4:BJ177" xr:uid="{08C91147-FB70-477D-9322-02FB2431EB34}"/>
    </customSheetView>
    <customSheetView guid="{972E7F8C-31AC-4DFF-B689-2F9F300E0209}" scale="90" showPageBreaks="1" showAutoFilter="1">
      <pane xSplit="3" ySplit="4" topLeftCell="AI14" activePane="bottomRight" state="frozen"/>
      <selection pane="bottomRight" activeCell="AX39" sqref="AX39"/>
      <colBreaks count="28" manualBreakCount="28">
        <brk id="19" max="1048575" man="1"/>
        <brk id="34" max="1048575" man="1"/>
        <brk id="46" max="1048575" man="1"/>
        <brk id="62" max="1048575" man="1"/>
        <brk id="66" max="1048575" man="1"/>
        <brk id="75" max="1048575" man="1"/>
        <brk id="84" max="1048575" man="1"/>
        <brk id="87" max="1048575" man="1"/>
        <brk id="90" max="1048575" man="1"/>
        <brk id="93" max="1048575" man="1"/>
        <brk id="96" max="1048575" man="1"/>
        <brk id="99" max="1048575" man="1"/>
        <brk id="101" max="1048575" man="1"/>
        <brk id="102" max="1048575" man="1"/>
        <brk id="104" max="1048575" man="1"/>
        <brk id="106" max="1048575" man="1"/>
        <brk id="108" max="1048575" man="1"/>
        <brk id="110" max="1048575" man="1"/>
        <brk id="112" max="1048575" man="1"/>
        <brk id="115" max="1048575" man="1"/>
        <brk id="118" max="1048575" man="1"/>
        <brk id="119" max="1048575" man="1"/>
        <brk id="122" max="1048575" man="1"/>
        <brk id="125" max="1048575" man="1"/>
        <brk id="128" max="1048575" man="1"/>
        <brk id="131" max="1048575" man="1"/>
        <brk id="134" max="1048575" man="1"/>
        <brk id="144" max="1048575" man="1"/>
      </colBreaks>
      <pageMargins left="0.44" right="0.32" top="0.59055118110236227" bottom="0.56000000000000005" header="0.39370078740157483" footer="0.31496062992125984"/>
      <pageSetup paperSize="9" scale="70" orientation="landscape" r:id="rId4"/>
      <headerFooter alignWithMargins="0">
        <oddHeader>&amp;L&amp;"Arial CE,Tučné"&amp;11Vyhodnocení počtu zaměstnanců a vyplacených mezd v roce 2014, pokrytí výdajů na platy pro r. 2015 normativním rozpočtem</oddHeader>
        <oddFooter>&amp;R&amp;P / &amp;N</oddFooter>
      </headerFooter>
      <autoFilter ref="C4:BJ179" xr:uid="{3600E785-BAD7-4015-90BD-A9F1905990BF}"/>
    </customSheetView>
    <customSheetView guid="{FE72A262-5F60-4734-BA37-E1F53DE32186}" scale="90" showPageBreaks="1" showAutoFilter="1">
      <pane xSplit="3" ySplit="4" topLeftCell="CL5" activePane="bottomRight" state="frozen"/>
      <selection pane="bottomRight" activeCell="CQ6" sqref="CQ6"/>
      <colBreaks count="29" manualBreakCount="29">
        <brk id="19" max="1048575" man="1"/>
        <brk id="20" max="1048575" man="1"/>
        <brk id="34" max="1048575" man="1"/>
        <brk id="46" max="1048575" man="1"/>
        <brk id="62" max="1048575" man="1"/>
        <brk id="66" max="1048575" man="1"/>
        <brk id="75" max="1048575" man="1"/>
        <brk id="84" max="1048575" man="1"/>
        <brk id="87" max="1048575" man="1"/>
        <brk id="90" max="1048575" man="1"/>
        <brk id="93" max="1048575" man="1"/>
        <brk id="96" max="1048575" man="1"/>
        <brk id="99" max="1048575" man="1"/>
        <brk id="101" max="1048575" man="1"/>
        <brk id="102" max="1048575" man="1"/>
        <brk id="104" max="1048575" man="1"/>
        <brk id="106" max="1048575" man="1"/>
        <brk id="108" max="1048575" man="1"/>
        <brk id="110" max="1048575" man="1"/>
        <brk id="112" max="1048575" man="1"/>
        <brk id="115" max="1048575" man="1"/>
        <brk id="118" max="1048575" man="1"/>
        <brk id="119" max="1048575" man="1"/>
        <brk id="122" max="1048575" man="1"/>
        <brk id="125" max="1048575" man="1"/>
        <brk id="128" max="1048575" man="1"/>
        <brk id="131" max="1048575" man="1"/>
        <brk id="134" max="1048575" man="1"/>
        <brk id="144" max="1048575" man="1"/>
      </colBreaks>
      <pageMargins left="0.78740157480314965" right="0.55118110236220474" top="0.59055118110236227" bottom="0.31496062992125984" header="0.39370078740157483" footer="0.31496062992125984"/>
      <pageSetup paperSize="9" scale="70" orientation="landscape" r:id="rId5"/>
      <headerFooter alignWithMargins="0">
        <oddHeader>&amp;L&amp;"Arial CE,tučné"&amp;11Rekapitulace výsledků zpracování finančních rozvah počtu zaměstnanců a mezd</oddHeader>
        <oddFooter>Stránka &amp;P z &amp;N</oddFooter>
      </headerFooter>
      <autoFilter ref="C4:BJ179" xr:uid="{7B3BF4A1-568E-4CC1-9810-424A349FA851}"/>
    </customSheetView>
    <customSheetView guid="{3D139D5F-E81C-49AC-B722-61A6B21833C7}" scale="80" showPageBreaks="1" fitToPage="1">
      <pane xSplit="2" ySplit="4" topLeftCell="AO134" activePane="bottomRight" state="frozen"/>
      <selection pane="bottomRight" activeCell="AU139" sqref="AU137:AU139"/>
      <colBreaks count="33" manualBreakCount="33">
        <brk id="8" max="1048575" man="1"/>
        <brk id="15" max="1048575" man="1"/>
        <brk id="25" max="1048575" man="1"/>
        <brk id="31" max="1048575" man="1"/>
        <brk id="38" max="1048575" man="1"/>
        <brk id="39" max="1048575" man="1"/>
        <brk id="47" max="1048575" man="1"/>
        <brk id="49" max="1048575" man="1"/>
        <brk id="50" max="1048575" man="1"/>
        <brk id="51" max="1048575" man="1"/>
        <brk id="53" max="1048575" man="1"/>
        <brk id="61" max="1048575" man="1"/>
        <brk id="68" max="1048575" man="1"/>
        <brk id="79" max="1048575" man="1"/>
        <brk id="82" max="1048575" man="1"/>
        <brk id="83" max="1048575" man="1"/>
        <brk id="93" max="1048575" man="1"/>
        <brk id="96" max="1048575" man="1"/>
        <brk id="97" max="1048575" man="1"/>
        <brk id="98" max="1048575" man="1"/>
        <brk id="99" max="1048575" man="1"/>
        <brk id="100" max="1048575" man="1"/>
        <brk id="101" max="1048575" man="1"/>
        <brk id="102" max="1048575" man="1"/>
        <brk id="108" max="1048575" man="1"/>
        <brk id="110" max="1048575" man="1"/>
        <brk id="112" max="1048575" man="1"/>
        <brk id="119" max="1048575" man="1"/>
        <brk id="126" max="1048575" man="1"/>
        <brk id="128" max="1048575" man="1"/>
        <brk id="135" max="1048575" man="1"/>
        <brk id="142" max="1048575" man="1"/>
        <brk id="144" max="1048575" man="1"/>
      </colBreaks>
      <pageMargins left="0.78740157480314965" right="0.55118110236220474" top="0.6692913385826772" bottom="0.47244094488188981" header="0.47244094488188981" footer="0.31496062992125984"/>
      <pageSetup paperSize="9" scale="10" orientation="portrait" r:id="rId6"/>
      <headerFooter alignWithMargins="0">
        <oddHeader>&amp;L&amp;"Arial CE,tučné"&amp;11Rekapitulace výsledků zpracování finančních rozvah počtu zaměstnanců a mezd</oddHeader>
        <oddFooter>Stránka &amp;P z &amp;N</oddFooter>
      </headerFooter>
    </customSheetView>
    <customSheetView guid="{21FB03B5-FEC1-457E-9D5D-AEAF28571CD0}" scale="80" showPageBreaks="1" showAutoFilter="1" hiddenColumns="1">
      <pane xSplit="3" ySplit="4" topLeftCell="BV13" activePane="bottomRight" state="frozen"/>
      <selection pane="bottomRight" activeCell="CF46" sqref="CF46"/>
      <colBreaks count="24" manualBreakCount="24">
        <brk id="8" max="1048575" man="1"/>
        <brk id="18" max="1048575" man="1"/>
        <brk id="19" max="1048575" man="1"/>
        <brk id="20" max="1048575" man="1"/>
        <brk id="31" max="1048575" man="1"/>
        <brk id="45" max="1048575" man="1"/>
        <brk id="60" max="1048575" man="1"/>
        <brk id="62" max="1048575" man="1"/>
        <brk id="67" max="1048575" man="1"/>
        <brk id="68" max="1048575" man="1"/>
        <brk id="69" max="1048575" man="1"/>
        <brk id="74" max="1048575" man="1"/>
        <brk id="88" max="1048575" man="1"/>
        <brk id="89" max="1048575" man="1"/>
        <brk id="90" max="1048575" man="1"/>
        <brk id="100" max="1048575" man="1"/>
        <brk id="105" max="1048575" man="1"/>
        <brk id="111" max="1048575" man="1"/>
        <brk id="117" max="1048575" man="1"/>
        <brk id="119" max="1048575" man="1"/>
        <brk id="121" max="1048575" man="1"/>
        <brk id="128" max="1048575" man="1"/>
        <brk id="137" max="1048575" man="1"/>
        <brk id="153" max="1048575" man="1"/>
      </colBreaks>
      <pageMargins left="0.78740157480314965" right="0.55118110236220474" top="0.6692913385826772" bottom="0.55118110236220474" header="0.47244094488188981" footer="0.31496062992125984"/>
      <pageSetup paperSize="9" scale="90" orientation="portrait" r:id="rId7"/>
      <headerFooter alignWithMargins="0">
        <oddHeader>&amp;L&amp;"Arial CE,tučné"&amp;11Rekapitulace výsledků zpracování finančních rozvah počtu zaměstnanců a mezd</oddHeader>
        <oddFooter>Stránka &amp;P z &amp;N</oddFooter>
      </headerFooter>
      <autoFilter ref="BD4:CG186" xr:uid="{3D147E23-E89F-4BE7-AA1E-10333B05E430}"/>
    </customSheetView>
    <customSheetView guid="{E18F526E-3662-4F2A-832F-18B708A7FC98}" showPageBreaks="1" showAutoFilter="1">
      <pane xSplit="2" ySplit="4" topLeftCell="AH148" activePane="bottomRight" state="frozen"/>
      <selection pane="bottomRight" activeCell="AJ184" sqref="AJ184"/>
      <colBreaks count="35" manualBreakCount="35">
        <brk id="8" max="1048575" man="1"/>
        <brk id="14" max="1048575" man="1"/>
        <brk id="19" max="1048575" man="1"/>
        <brk id="20" max="1048575" man="1"/>
        <brk id="27" max="1048575" man="1"/>
        <brk id="33" max="1048575" man="1"/>
        <brk id="34" max="1048575" man="1"/>
        <brk id="41" max="1048575" man="1"/>
        <brk id="46" max="1048575" man="1"/>
        <brk id="52" max="1048575" man="1"/>
        <brk id="59" max="1048575" man="1"/>
        <brk id="63" max="1048575" man="1"/>
        <brk id="67" max="1048575" man="1"/>
        <brk id="83" max="1048575" man="1"/>
        <brk id="86" max="1048575" man="1"/>
        <brk id="89" max="1048575" man="1"/>
        <brk id="92" max="1048575" man="1"/>
        <brk id="95" max="1048575" man="1"/>
        <brk id="98" max="1048575" man="1"/>
        <brk id="100" max="1048575" man="1"/>
        <brk id="101" max="1048575" man="1"/>
        <brk id="103" max="1048575" man="1"/>
        <brk id="105" max="1048575" man="1"/>
        <brk id="107" max="1048575" man="1"/>
        <brk id="109" max="1048575" man="1"/>
        <brk id="111" max="1048575" man="1"/>
        <brk id="114" max="1048575" man="1"/>
        <brk id="117" max="1048575" man="1"/>
        <brk id="118" max="1048575" man="1"/>
        <brk id="121" max="1048575" man="1"/>
        <brk id="124" max="1048575" man="1"/>
        <brk id="127" max="1048575" man="1"/>
        <brk id="130" max="1048575" man="1"/>
        <brk id="133" max="1048575" man="1"/>
        <brk id="143" max="1048575" man="1"/>
      </colBreaks>
      <pageMargins left="0.78740157480314965" right="0.55118110236220474" top="0.59055118110236227" bottom="0.31496062992125984" header="0.39370078740157483" footer="0.31496062992125984"/>
      <pageSetup paperSize="9" scale="75" orientation="portrait" r:id="rId8"/>
      <headerFooter alignWithMargins="0">
        <oddHeader>&amp;L&amp;"Arial CE,tučné"&amp;11Rekapitulace výsledků zpracování finančních rozvah počtu zaměstnanců a mezd</oddHeader>
        <oddFooter>Stránka &amp;P z &amp;N</oddFooter>
      </headerFooter>
      <autoFilter ref="A2:BQ189" xr:uid="{F8BC59A0-8672-44D6-B391-17A38F0847C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53" showButton="0"/>
        <filterColumn colId="54" showButton="0"/>
      </autoFilter>
    </customSheetView>
    <customSheetView guid="{DBB9E3DD-A798-4BA6-86CB-62C7654AF7C2}" scale="80" showPageBreaks="1" showAutoFilter="1">
      <pane xSplit="3" ySplit="4" topLeftCell="P91" activePane="bottomRight" state="frozen"/>
      <selection pane="bottomRight" activeCell="X99" sqref="X99"/>
      <colBreaks count="24" manualBreakCount="24">
        <brk id="8" max="1048575" man="1"/>
        <brk id="18" max="1048575" man="1"/>
        <brk id="19" max="1048575" man="1"/>
        <brk id="20" max="1048575" man="1"/>
        <brk id="31" max="1048575" man="1"/>
        <brk id="45" max="1048575" man="1"/>
        <brk id="59" max="1048575" man="1"/>
        <brk id="61" max="1048575" man="1"/>
        <brk id="66" max="1048575" man="1"/>
        <brk id="67" max="1048575" man="1"/>
        <brk id="68" max="1048575" man="1"/>
        <brk id="73" max="1048575" man="1"/>
        <brk id="87" max="1048575" man="1"/>
        <brk id="88" max="1048575" man="1"/>
        <brk id="89" max="1048575" man="1"/>
        <brk id="99" max="1048575" man="1"/>
        <brk id="104" max="1048575" man="1"/>
        <brk id="110" max="1048575" man="1"/>
        <brk id="116" max="1048575" man="1"/>
        <brk id="118" max="1048575" man="1"/>
        <brk id="120" max="1048575" man="1"/>
        <brk id="127" max="1048575" man="1"/>
        <brk id="136" max="1048575" man="1"/>
        <brk id="152" max="1048575" man="1"/>
      </colBreaks>
      <pageMargins left="0.78740157480314965" right="0.55118110236220474" top="0.6692913385826772" bottom="0.55000000000000004" header="0.47244094488188981" footer="0.31496062992125984"/>
      <pageSetup paperSize="9" scale="75" orientation="landscape" r:id="rId9"/>
      <headerFooter alignWithMargins="0">
        <oddHeader>&amp;L&amp;"Arial CE,tučné"&amp;11Rekapitulace výsledků zpracování finančních rozvah počtu zaměstnanců a mezd</oddHeader>
        <oddFooter>Stránka &amp;P z &amp;N</oddFooter>
      </headerFooter>
      <autoFilter ref="B1:E1" xr:uid="{C36CEE6C-A00B-479F-98CE-86482E66B38B}"/>
    </customSheetView>
    <customSheetView guid="{C912630A-CE1E-43BF-93A5-907EB893AE9F}" showPageBreaks="1" fitToPage="1">
      <pane xSplit="3" ySplit="4" topLeftCell="BY96" activePane="bottomRight" state="frozen"/>
      <selection pane="bottomRight" activeCell="B119" sqref="B119:B120"/>
      <pageMargins left="0" right="0" top="0" bottom="0" header="0" footer="0"/>
      <pageSetup paperSize="9" scale="10" fitToHeight="2" orientation="portrait" r:id="rId10"/>
      <headerFooter alignWithMargins="0">
        <oddHeader>&amp;L&amp;"Arial CE,tučné"&amp;11Rekapitulace výsledků zpracování finančních rozvah počtu zaměstnanců a mezd</oddHeader>
        <oddFooter>Stránka &amp;P z &amp;N</oddFooter>
      </headerFooter>
    </customSheetView>
    <customSheetView guid="{73A9278F-ACD2-46CC-90F0-5FE6E8646A78}" scale="80" showPageBreaks="1" showAutoFilter="1" hiddenColumns="1">
      <pane xSplit="3" ySplit="4" topLeftCell="AV5" activePane="bottomRight" state="frozen"/>
      <selection pane="bottomRight" activeCell="BD25" sqref="BD25"/>
      <colBreaks count="26" manualBreakCount="26">
        <brk id="10" max="1048575" man="1"/>
        <brk id="11" max="1048575" man="1"/>
        <brk id="15" max="1048575" man="1"/>
        <brk id="25" max="1048575" man="1"/>
        <brk id="30" max="1048575" man="1"/>
        <brk id="38" max="1048575" man="1"/>
        <brk id="39" max="1048575" man="1"/>
        <brk id="47" max="1048575" man="1"/>
        <brk id="48" max="1048575" man="1"/>
        <brk id="49" max="1048575" man="1"/>
        <brk id="51" max="1048575" man="1"/>
        <brk id="59" max="1048575" man="1"/>
        <brk id="60" max="1048575" man="1"/>
        <brk id="67" max="1048575" man="1"/>
        <brk id="76" max="1048575" man="1"/>
        <brk id="84" max="1048575" man="1"/>
        <brk id="93" max="1048575" man="1"/>
        <brk id="102" max="1048575" man="1"/>
        <brk id="105" max="1048575" man="1"/>
        <brk id="110" max="1048575" man="1"/>
        <brk id="113" max="1048575" man="1"/>
        <brk id="122" max="1048575" man="1"/>
        <brk id="131" max="1048575" man="1"/>
        <brk id="140" max="1048575" man="1"/>
        <brk id="149" max="1048575" man="1"/>
        <brk id="158" max="1048575" man="1"/>
      </colBreaks>
      <pageMargins left="0.41" right="0.54" top="0.67" bottom="0.47" header="0.46" footer="0.3"/>
      <pageSetup paperSize="9" scale="80" orientation="portrait" r:id="rId11"/>
      <headerFooter alignWithMargins="0">
        <oddHeader>&amp;L&amp;"Arial CE,tučné"&amp;11Rekapitulace výsledků zpracování finančních rozvah počtu zaměstnanců a mezd</oddHeader>
        <oddFooter>Stránka &amp;P z &amp;N</oddFooter>
      </headerFooter>
      <autoFilter ref="B1:BA1" xr:uid="{AEF1D732-71F1-416A-BF97-206F4A05B31C}"/>
    </customSheetView>
    <customSheetView guid="{9FDDAA86-AF96-4D9B-BEAF-E6D32D874E90}" scale="80" showPageBreaks="1" filter="1" showAutoFilter="1" hiddenColumns="1" showRuler="0">
      <pane xSplit="2" ySplit="4" topLeftCell="BJ5" activePane="bottomRight" state="frozen"/>
      <selection pane="bottomRight" activeCell="BQ12" sqref="BQ12"/>
      <colBreaks count="24" manualBreakCount="24">
        <brk id="8" max="1048575" man="1"/>
        <brk id="14" max="1048575" man="1"/>
        <brk id="23" max="1048575" man="1"/>
        <brk id="29" max="1048575" man="1"/>
        <brk id="36" max="1048575" man="1"/>
        <brk id="44" max="1048575" man="1"/>
        <brk id="46" max="1048575" man="1"/>
        <brk id="47" max="1048575" man="1"/>
        <brk id="48" max="1048575" man="1"/>
        <brk id="50" max="1048575" man="1"/>
        <brk id="58" max="1048575" man="1"/>
        <brk id="65" max="1048575" man="1"/>
        <brk id="76" max="1048575" man="1"/>
        <brk id="79" max="1048575" man="1"/>
        <brk id="80" max="1048575" man="1"/>
        <brk id="90" max="1048575" man="1"/>
        <brk id="93" max="1048575" man="1"/>
        <brk id="99" max="1048575" man="1"/>
        <brk id="105" max="1048575" man="1"/>
        <brk id="107" max="1048575" man="1"/>
        <brk id="109" max="1048575" man="1"/>
        <brk id="116" max="1048575" man="1"/>
        <brk id="125" max="1048575" man="1"/>
        <brk id="141" max="1048575" man="1"/>
      </colBreaks>
      <pageMargins left="0.77" right="0.54" top="0.67" bottom="0.47" header="0.46" footer="0.3"/>
      <pageSetup paperSize="9" scale="90" orientation="portrait" r:id="rId12"/>
      <headerFooter alignWithMargins="0">
        <oddHeader>&amp;L&amp;"Arial CE,tučné"&amp;11Rekapitulace výsledků zpracování finančních rozvah počtu zaměstnanců a mezd</oddHeader>
        <oddFooter>Stránka &amp;P z &amp;N</oddFooter>
      </headerFooter>
      <autoFilter ref="B1:G1" xr:uid="{4CB8E31C-2E38-40C3-9C7A-4473F46E53D8}">
        <filterColumn colId="5">
          <customFilters and="1">
            <customFilter operator="notEqual" val=" "/>
          </customFilters>
        </filterColumn>
      </autoFilter>
    </customSheetView>
    <customSheetView guid="{0D75C6D6-0D23-4498-AFA9-F81199E1F510}" scale="125" showPageBreaks="1" fitToPage="1" showRuler="0">
      <pane xSplit="2" ySplit="4" topLeftCell="BU95" activePane="bottomRight" state="frozen"/>
      <selection pane="bottomRight" activeCell="BV102" sqref="BV102"/>
      <colBreaks count="12" manualBreakCount="12">
        <brk id="10" max="1048575" man="1"/>
        <brk id="14" max="1048575" man="1"/>
        <brk id="24" max="1048575" man="1"/>
        <brk id="29" max="1048575" man="1"/>
        <brk id="42" max="1048575" man="1"/>
        <brk id="46" max="1048575" man="1"/>
        <brk id="47" max="1048575" man="1"/>
        <brk id="48" max="1048575" man="1"/>
        <brk id="50" max="1048575" man="1"/>
        <brk id="65" max="1048575" man="1"/>
        <brk id="107" max="1048575" man="1"/>
        <brk id="108" max="1048575" man="1"/>
      </colBreaks>
      <pageMargins left="0.41" right="0.54" top="0.67" bottom="0.47" header="0.46" footer="0.3"/>
      <pageSetup paperSize="9" scale="10" orientation="portrait" r:id="rId13"/>
      <headerFooter alignWithMargins="0">
        <oddHeader>&amp;L&amp;"Arial CE,tučné"&amp;11Rekapitulace výsledků zpracování finančních rozvah počtu zaměstnanců a mezd</oddHeader>
        <oddFooter>Stránka &amp;P z &amp;N</oddFooter>
      </headerFooter>
    </customSheetView>
    <customSheetView guid="{16DB59CC-AD35-46AF-86E6-9754EC16E66C}" scale="85" showPageBreaks="1" fitToPage="1" showRuler="0">
      <pane xSplit="2" ySplit="4" topLeftCell="CA110" activePane="bottomRight" state="frozen"/>
      <selection pane="bottomRight" activeCell="CO35" sqref="CO35"/>
      <colBreaks count="7" manualBreakCount="7">
        <brk id="71" max="1048575" man="1"/>
        <brk id="72" max="1048575" man="1"/>
        <brk id="87" max="1048575" man="1"/>
        <brk id="100" max="1048575" man="1"/>
        <brk id="105" max="1048575" man="1"/>
        <brk id="111" max="1048575" man="1"/>
        <brk id="113" max="1048575" man="1"/>
      </colBreaks>
      <pageMargins left="0" right="0" top="0.51181102362204722" bottom="0" header="0.27559055118110237" footer="0"/>
      <pageSetup paperSize="9" scale="15" orientation="landscape" r:id="rId14"/>
      <headerFooter alignWithMargins="0">
        <oddHeader>&amp;L&amp;"Arial CE,tučné"&amp;11Rekapitulace výsledků zpracování finančních rozvah počtu zaměstnanců a mezd</oddHeader>
      </headerFooter>
    </customSheetView>
    <customSheetView guid="{4F6545A6-568C-4395-A38E-00A03A6331A8}" showPageBreaks="1" fitToPage="1" showRuler="0">
      <pane xSplit="2" ySplit="4" topLeftCell="CI120" activePane="bottomRight" state="frozen"/>
      <selection pane="bottomRight" activeCell="CS133" sqref="CS133"/>
      <colBreaks count="11" manualBreakCount="11">
        <brk id="18" max="1048575" man="1"/>
        <brk id="32" max="1048575" man="1"/>
        <brk id="46" max="1048575" man="1"/>
        <brk id="47" max="1048575" man="1"/>
        <brk id="48" max="1048575" man="1"/>
        <brk id="49" max="1048575" man="1"/>
        <brk id="61" max="1048575" man="1"/>
        <brk id="80" max="1048575" man="1"/>
        <brk id="99" max="1048575" man="1"/>
        <brk id="100" max="1048575" man="1"/>
        <brk id="114" max="1048575" man="1"/>
      </colBreaks>
      <pageMargins left="0.17" right="0" top="0.6692913385826772" bottom="0.59055118110236227" header="0.47244094488188981" footer="0.31496062992125984"/>
      <pageSetup paperSize="9" scale="15" fitToHeight="2" orientation="landscape" r:id="rId15"/>
      <headerFooter alignWithMargins="0">
        <oddHeader>&amp;L&amp;"Arial CE,tučné"&amp;11Rekapitulace výsledků zpracování finančních rozvah počtu zaměstnanců a mezd</oddHeader>
        <oddFooter>Stránka &amp;P z &amp;N</oddFooter>
      </headerFooter>
    </customSheetView>
    <customSheetView guid="{472D8D96-9E0B-48AA-8BD5-80586558172E}" showPageBreaks="1" fitToPage="1" showRuler="0">
      <pane xSplit="2" ySplit="4" topLeftCell="BK81" activePane="bottomRight" state="frozen"/>
      <selection pane="bottomRight" activeCell="BQ86" sqref="BQ86"/>
      <colBreaks count="11" manualBreakCount="11">
        <brk id="13" max="1048575" man="1"/>
        <brk id="15" max="1048575" man="1"/>
        <brk id="18" max="1048575" man="1"/>
        <brk id="31" max="1048575" man="1"/>
        <brk id="45" max="1048575" man="1"/>
        <brk id="61" max="1048575" man="1"/>
        <brk id="62" max="1048575" man="1"/>
        <brk id="65" max="1048575" man="1"/>
        <brk id="67" max="1048575" man="1"/>
        <brk id="78" max="1048575" man="1"/>
        <brk id="102" max="1048575" man="1"/>
      </colBreaks>
      <pageMargins left="0" right="0" top="0" bottom="0" header="0" footer="0"/>
      <pageSetup paperSize="9" scale="50" fitToWidth="3" fitToHeight="3" orientation="landscape" r:id="rId16"/>
      <headerFooter alignWithMargins="0">
        <oddHeader>&amp;L&amp;"Arial CE,tučné"&amp;11Rekapitulace výsledků zpracování finančních rozvah počtu zaměstnanců a mezd</oddHeader>
        <oddFooter>Stránka &amp;P z &amp;N</oddFooter>
      </headerFooter>
    </customSheetView>
    <customSheetView guid="{20607AA2-6209-48E5-800E-CE55AB9B3BBF}" showPageBreaks="1" showRuler="0">
      <pane xSplit="2" ySplit="4" topLeftCell="AO91" activePane="bottomRight" state="frozen"/>
      <selection pane="bottomRight" activeCell="AV110" sqref="AV110"/>
      <colBreaks count="4" manualBreakCount="4">
        <brk id="18" max="1048575" man="1"/>
        <brk id="31" max="1048575" man="1"/>
        <brk id="45" max="1048575" man="1"/>
        <brk id="59" max="1048575" man="1"/>
      </colBreaks>
      <pageMargins left="0.39370078740157483" right="0.55118110236220474" top="0.6692913385826772" bottom="0.47244094488188981" header="0.47244094488188981" footer="0.31496062992125984"/>
      <pageSetup paperSize="9" scale="90" orientation="landscape" r:id="rId17"/>
      <headerFooter alignWithMargins="0">
        <oddHeader>&amp;L&amp;"Arial CE,tučné"&amp;11Rekapitulace výsledků zpracování finančních rozvah počtu zaměstnanců a mezd</oddHeader>
        <oddFooter>Stránka &amp;P z &amp;N</oddFooter>
      </headerFooter>
    </customSheetView>
    <customSheetView guid="{186A3392-E96B-4857-95EE-E26001ED6B85}" scale="85" showPageBreaks="1" showRuler="0">
      <pane xSplit="2" ySplit="4" topLeftCell="C123" activePane="bottomRight" state="frozen"/>
      <selection pane="bottomRight" activeCell="C134" sqref="C134"/>
      <colBreaks count="4" manualBreakCount="4">
        <brk id="18" max="1048575" man="1"/>
        <brk id="31" max="1048575" man="1"/>
        <brk id="47" max="1048575" man="1"/>
        <brk id="63" max="1048575" man="1"/>
      </colBreaks>
      <pageMargins left="0.41" right="0.54" top="0.67" bottom="0.47" header="0.46" footer="0.3"/>
      <pageSetup paperSize="9" scale="90" orientation="landscape" r:id="rId18"/>
      <headerFooter alignWithMargins="0">
        <oddHeader>&amp;L&amp;"Arial CE,tučné"&amp;11Rekapitulace výsledků zpracování finančních rozvah počtu zaměstnanců a mezd</oddHeader>
        <oddFooter>Stránka &amp;P z &amp;N</oddFooter>
      </headerFooter>
    </customSheetView>
    <customSheetView guid="{5C56AF04-5BD7-11D7-A5C2-B622CBA17847}" scale="75" showPageBreaks="1" showRuler="0">
      <pane xSplit="2" ySplit="4" topLeftCell="C5" activePane="bottomRight" state="frozen"/>
      <selection pane="bottomRight" activeCell="E1" sqref="E1"/>
      <colBreaks count="4" manualBreakCount="4">
        <brk id="18" max="1048575" man="1"/>
        <brk id="31" max="1048575" man="1"/>
        <brk id="45" max="1048575" man="1"/>
        <brk id="62" max="1048575" man="1"/>
      </colBreaks>
      <pageMargins left="0.41" right="0.54" top="0.67" bottom="0.47" header="0.46" footer="0.3"/>
      <pageSetup paperSize="9" scale="90" orientation="landscape" r:id="rId19"/>
      <headerFooter alignWithMargins="0">
        <oddHeader>&amp;L&amp;"Arial CE,tučné"&amp;11Rekapitulace výsledků zpracování finančních rozvah počtu zaměstnanců a mezd</oddHeader>
        <oddFooter>Stránka &amp;P z &amp;N</oddFooter>
      </headerFooter>
    </customSheetView>
    <customSheetView guid="{B2D20EA2-AB1E-474D-9FDB-B8A61C912297}" showPageBreaks="1" showRuler="0">
      <pane xSplit="2" ySplit="4" topLeftCell="CJ37" activePane="bottomRight" state="frozen"/>
      <selection pane="bottomRight" activeCell="CP38" sqref="CP38"/>
      <colBreaks count="15" manualBreakCount="15">
        <brk id="13" max="1048575" man="1"/>
        <brk id="16" max="1048575" man="1"/>
        <brk id="18" max="1048575" man="1"/>
        <brk id="31" max="1048575" man="1"/>
        <brk id="45" max="1048575" man="1"/>
        <brk id="59" max="1048575" man="1"/>
        <brk id="61" max="1048575" man="1"/>
        <brk id="62" max="1048575" man="1"/>
        <brk id="76" max="1048575" man="1"/>
        <brk id="78" max="1048575" man="1"/>
        <brk id="93" max="1048575" man="1"/>
        <brk id="94" max="1048575" man="1"/>
        <brk id="106" max="1048575" man="1"/>
        <brk id="110" max="1048575" man="1"/>
        <brk id="123" max="1048575" man="1"/>
      </colBreaks>
      <pageMargins left="0.41" right="0.23" top="0.67" bottom="0.47" header="0.46" footer="0.3"/>
      <pageSetup paperSize="9" scale="90" orientation="landscape" r:id="rId20"/>
      <headerFooter alignWithMargins="0">
        <oddHeader>&amp;L&amp;"Arial CE,tučné"&amp;11Rekapitulace výsledků zpracování finančních rozvah počtu zaměstnanců a mezd</oddHeader>
        <oddFooter>Stránka &amp;P z &amp;N</oddFooter>
      </headerFooter>
    </customSheetView>
    <customSheetView guid="{B45F1B8F-13AA-4970-BA9A-C39B2F8FFA63}" scale="85" showPageBreaks="1" showAutoFilter="1" showRuler="0">
      <pane xSplit="2" ySplit="4" topLeftCell="CD5" activePane="bottomRight" state="frozen"/>
      <selection pane="bottomRight" activeCell="CT4" sqref="CT4"/>
      <colBreaks count="5" manualBreakCount="5">
        <brk id="29" max="1048575" man="1"/>
        <brk id="31" max="1048575" man="1"/>
        <brk id="54" max="1048575" man="1"/>
        <brk id="72" max="1048575" man="1"/>
        <brk id="105" max="1048575" man="1"/>
      </colBreaks>
      <pageMargins left="0" right="0" top="0" bottom="0" header="0.47244094488188981" footer="0.31496062992125984"/>
      <pageSetup paperSize="9" scale="50" orientation="landscape" r:id="rId21"/>
      <headerFooter alignWithMargins="0">
        <oddHeader>&amp;L&amp;"Arial CE,tučné"&amp;11Rekapitulace výsledků zpracování finančních rozvah počtu zaměstnanců a mezd</oddHeader>
        <oddFooter>Stránka &amp;P z &amp;N</oddFooter>
      </headerFooter>
      <autoFilter ref="B1:O1" xr:uid="{ABA6F2F7-9036-4B6C-87AB-93C70F370B0A}"/>
    </customSheetView>
    <customSheetView guid="{1D888E37-2224-47B8-BBCA-8AE3DB477E24}" showPageBreaks="1" fitToPage="1" showRuler="0">
      <pane xSplit="2" ySplit="4" topLeftCell="CI96" activePane="bottomRight" state="frozen"/>
      <selection pane="bottomRight" activeCell="CE102" sqref="CE102"/>
      <colBreaks count="6" manualBreakCount="6">
        <brk id="30" max="1048575" man="1"/>
        <brk id="32" max="1048575" man="1"/>
        <brk id="55" max="1048575" man="1"/>
        <brk id="73" max="1048575" man="1"/>
        <brk id="106" max="1048575" man="1"/>
        <brk id="114" max="1048575" man="1"/>
      </colBreaks>
      <pageMargins left="0" right="0" top="0" bottom="0" header="0.47244094488188981" footer="0.31496062992125984"/>
      <pageSetup paperSize="9" scale="10" orientation="portrait" r:id="rId22"/>
      <headerFooter alignWithMargins="0">
        <oddHeader>&amp;L&amp;"Arial CE,tučné"&amp;11Rekapitulace výsledků zpracování finančních rozvah počtu zaměstnanců a mezd</oddHeader>
        <oddFooter>Stránka &amp;P z &amp;N</oddFooter>
      </headerFooter>
    </customSheetView>
    <customSheetView guid="{F3D1AC9C-FE0D-438A-88AC-8D3A8FAAA497}" scale="125" showPageBreaks="1" fitToPage="1" showAutoFilter="1" hiddenColumns="1" showRuler="0">
      <pane xSplit="2" ySplit="4" topLeftCell="BS17" activePane="bottomRight" state="frozen"/>
      <selection pane="bottomRight" activeCell="BS6" sqref="BS6"/>
      <colBreaks count="13" manualBreakCount="13">
        <brk id="10" max="1048575" man="1"/>
        <brk id="14" max="1048575" man="1"/>
        <brk id="24" max="1048575" man="1"/>
        <brk id="29" max="1048575" man="1"/>
        <brk id="38" max="1048575" man="1"/>
        <brk id="46" max="1048575" man="1"/>
        <brk id="47" max="1048575" man="1"/>
        <brk id="48" max="1048575" man="1"/>
        <brk id="50" max="1048575" man="1"/>
        <brk id="65" max="1048575" man="1"/>
        <brk id="108" max="1048575" man="1"/>
        <brk id="113" max="1048575" man="1"/>
        <brk id="121" max="1048575" man="1"/>
      </colBreaks>
      <pageMargins left="0.2" right="0.54" top="0.27" bottom="0.17" header="0.17" footer="0.16"/>
      <pageSetup paperSize="9" scale="11" orientation="portrait" r:id="rId23"/>
      <headerFooter alignWithMargins="0">
        <oddHeader>&amp;L&amp;"Arial CE,tučné"&amp;11Rekapitulace výsledků zpracování finančních rozvah počtu zaměstnanců a mezd</oddHeader>
        <oddFooter>Stránka &amp;P z &amp;N</oddFooter>
      </headerFooter>
      <autoFilter ref="B1:CV1" xr:uid="{67B09CAE-1673-4541-AC1C-38B868266056}"/>
    </customSheetView>
    <customSheetView guid="{42C77DEA-95AC-4A20-8DF3-B83B09926CE9}" scale="125" showPageBreaks="1" fitToPage="1" showRuler="0">
      <pane xSplit="2" ySplit="4" topLeftCell="BG29" activePane="bottomRight" state="frozen"/>
      <selection pane="bottomRight" activeCell="BS29" sqref="BS29"/>
      <colBreaks count="9" manualBreakCount="9">
        <brk id="14" max="1048575" man="1"/>
        <brk id="29" max="1048575" man="1"/>
        <brk id="46" max="1048575" man="1"/>
        <brk id="47" max="1048575" man="1"/>
        <brk id="48" max="1048575" man="1"/>
        <brk id="50" max="1048575" man="1"/>
        <brk id="65" max="1048575" man="1"/>
        <brk id="107" max="1048575" man="1"/>
        <brk id="109" max="1048575" man="1"/>
      </colBreaks>
      <pageMargins left="0.41" right="0.54" top="0.67" bottom="0.47" header="0.46" footer="0.3"/>
      <pageSetup paperSize="9" scale="10" orientation="portrait" r:id="rId24"/>
      <headerFooter alignWithMargins="0">
        <oddHeader>&amp;L&amp;"Arial CE,tučné"&amp;11Rekapitulace výsledků zpracování finančních rozvah počtu zaměstnanců a mezd</oddHeader>
        <oddFooter>Stránka &amp;P z &amp;N</oddFooter>
      </headerFooter>
    </customSheetView>
    <customSheetView guid="{457267F0-EEA0-4644-991E-A27CA2C23373}" scale="110" showAutoFilter="1">
      <pane xSplit="3" ySplit="4" topLeftCell="M101" activePane="bottomRight" state="frozen"/>
      <selection pane="bottomRight" activeCell="O1" sqref="O1:AF65536"/>
      <colBreaks count="24" manualBreakCount="24">
        <brk id="8" max="1048575" man="1"/>
        <brk id="18" max="1048575" man="1"/>
        <brk id="19" max="1048575" man="1"/>
        <brk id="20" max="1048575" man="1"/>
        <brk id="31" max="1048575" man="1"/>
        <brk id="45" max="1048575" man="1"/>
        <brk id="59" max="1048575" man="1"/>
        <brk id="61" max="1048575" man="1"/>
        <brk id="66" max="1048575" man="1"/>
        <brk id="67" max="1048575" man="1"/>
        <brk id="68" max="1048575" man="1"/>
        <brk id="73" max="1048575" man="1"/>
        <brk id="87" max="1048575" man="1"/>
        <brk id="88" max="1048575" man="1"/>
        <brk id="89" max="1048575" man="1"/>
        <brk id="99" max="1048575" man="1"/>
        <brk id="104" max="1048575" man="1"/>
        <brk id="110" max="1048575" man="1"/>
        <brk id="116" max="1048575" man="1"/>
        <brk id="118" max="1048575" man="1"/>
        <brk id="120" max="1048575" man="1"/>
        <brk id="127" max="1048575" man="1"/>
        <brk id="136" max="1048575" man="1"/>
        <brk id="152" max="1048575" man="1"/>
      </colBreaks>
      <pageMargins left="0.78740157480314965" right="0.55118110236220474" top="0.6692913385826772" bottom="0.55000000000000004" header="0.47244094488188981" footer="0.31496062992125984"/>
      <pageSetup paperSize="9" scale="75" orientation="landscape" r:id="rId25"/>
      <headerFooter alignWithMargins="0">
        <oddHeader>&amp;L&amp;"Arial CE,tučné"&amp;11Rekapitulace výsledků zpracování finančních rozvah počtu zaměstnanců a mezd</oddHeader>
        <oddFooter>Stránka &amp;P z &amp;N</oddFooter>
      </headerFooter>
      <autoFilter ref="B1:E1" xr:uid="{78B11B2E-D459-449A-A379-B4429CBC5BC5}"/>
    </customSheetView>
    <customSheetView guid="{F58E96A6-7FE1-4D44-A1BA-5CC1A0899A23}" showPageBreaks="1" fitToPage="1" topLeftCell="B1">
      <pane xSplit="1" ySplit="3" topLeftCell="AX91" activePane="bottomRight" state="frozenSplit"/>
      <selection pane="bottomRight" activeCell="AG166" sqref="AG166"/>
      <colBreaks count="33" manualBreakCount="33">
        <brk id="8" max="1048575" man="1"/>
        <brk id="14" max="1048575" man="1"/>
        <brk id="23" max="1048575" man="1"/>
        <brk id="29" max="1048575" man="1"/>
        <brk id="36" max="1048575" man="1"/>
        <brk id="37" max="1048575" man="1"/>
        <brk id="45" max="1048575" man="1"/>
        <brk id="47" max="1048575" man="1"/>
        <brk id="48" max="1048575" man="1"/>
        <brk id="49" max="1048575" man="1"/>
        <brk id="51" max="1048575" man="1"/>
        <brk id="59" max="1048575" man="1"/>
        <brk id="66" max="1048575" man="1"/>
        <brk id="77" max="1048575" man="1"/>
        <brk id="80" max="1048575" man="1"/>
        <brk id="81" max="1048575" man="1"/>
        <brk id="91" max="1048575" man="1"/>
        <brk id="94" max="1048575" man="1"/>
        <brk id="95" max="1048575" man="1"/>
        <brk id="96" max="1048575" man="1"/>
        <brk id="97" max="1048575" man="1"/>
        <brk id="98" max="1048575" man="1"/>
        <brk id="99" max="1048575" man="1"/>
        <brk id="100" max="1048575" man="1"/>
        <brk id="106" max="1048575" man="1"/>
        <brk id="108" max="1048575" man="1"/>
        <brk id="110" max="1048575" man="1"/>
        <brk id="117" max="1048575" man="1"/>
        <brk id="124" max="1048575" man="1"/>
        <brk id="126" max="1048575" man="1"/>
        <brk id="133" max="1048575" man="1"/>
        <brk id="140" max="1048575" man="1"/>
        <brk id="142" max="1048575" man="1"/>
      </colBreaks>
      <pageMargins left="0.78740157480314965" right="0.55118110236220474" top="0.6692913385826772" bottom="0.47244094488188981" header="0.47244094488188981" footer="0.31496062992125984"/>
      <pageSetup paperSize="9" scale="10" orientation="portrait" r:id="rId26"/>
      <headerFooter alignWithMargins="0">
        <oddHeader>&amp;L&amp;"Arial CE,tučné"&amp;11Rekapitulace výsledků zpracování finančních rozvah počtu zaměstnanců a mezd</oddHeader>
        <oddFooter>Stránka &amp;P z &amp;N</oddFooter>
      </headerFooter>
    </customSheetView>
    <customSheetView guid="{5FC9C78E-5B53-4558-848D-02C7639ADF8F}" scale="95" showPageBreaks="1" fitToPage="1" printArea="1" showAutoFilter="1">
      <pane xSplit="3" ySplit="4" topLeftCell="D5" activePane="bottomRight" state="frozen"/>
      <selection pane="bottomRight" activeCell="D5" sqref="D5:Q31"/>
      <colBreaks count="28" manualBreakCount="28">
        <brk id="23" max="1048575" man="1"/>
        <brk id="24" max="1048575" man="1"/>
        <brk id="29" max="1048575" man="1"/>
        <brk id="59" max="1048575" man="1"/>
        <brk id="64" max="1048575" man="1"/>
        <brk id="74" max="1048575" man="1"/>
        <brk id="83" max="1048575" man="1"/>
        <brk id="86" max="1048575" man="1"/>
        <brk id="89" max="1048575" man="1"/>
        <brk id="92" max="1048575" man="1"/>
        <brk id="95" max="1048575" man="1"/>
        <brk id="98" max="1048575" man="1"/>
        <brk id="100" max="1048575" man="1"/>
        <brk id="101" max="1048575" man="1"/>
        <brk id="103" max="1048575" man="1"/>
        <brk id="105" max="1048575" man="1"/>
        <brk id="107" max="1048575" man="1"/>
        <brk id="109" max="1048575" man="1"/>
        <brk id="111" max="1048575" man="1"/>
        <brk id="114" max="1048575" man="1"/>
        <brk id="117" max="1048575" man="1"/>
        <brk id="118" max="1048575" man="1"/>
        <brk id="121" max="1048575" man="1"/>
        <brk id="124" max="1048575" man="1"/>
        <brk id="127" max="1048575" man="1"/>
        <brk id="130" max="1048575" man="1"/>
        <brk id="133" max="1048575" man="1"/>
        <brk id="143" max="1048575" man="1"/>
      </colBreaks>
      <pageMargins left="0.78740157480314965" right="0.55118110236220474" top="0.59055118110236227" bottom="0.31496062992125984" header="0.39370078740157483" footer="0.31496062992125984"/>
      <pageSetup paperSize="9" scale="19" orientation="landscape" r:id="rId27"/>
      <headerFooter alignWithMargins="0">
        <oddHeader>&amp;L&amp;"Arial CE,tučné"&amp;11Rekapitulace výsledků zpracování finančních rozvah počtu zaměstnanců a mezd</oddHeader>
        <oddFooter>Stránka &amp;P z &amp;N</oddFooter>
      </headerFooter>
      <autoFilter ref="C4:BG183" xr:uid="{4BE8CBA6-48E7-4B25-883B-61AEDAFB7291}"/>
    </customSheetView>
    <customSheetView guid="{CC19F704-C7A3-4D0D-B65E-971BF5D6AF9C}" scale="90" showPageBreaks="1" showAutoFilter="1">
      <pane xSplit="3" ySplit="4" topLeftCell="AI71" activePane="bottomRight" state="frozen"/>
      <selection pane="bottomRight" activeCell="BC81" sqref="BC81"/>
      <colBreaks count="29" manualBreakCount="29">
        <brk id="19" max="1048575" man="1"/>
        <brk id="20" max="1048575" man="1"/>
        <brk id="34" max="1048575" man="1"/>
        <brk id="46" max="1048575" man="1"/>
        <brk id="62" max="1048575" man="1"/>
        <brk id="66" max="1048575" man="1"/>
        <brk id="75" max="1048575" man="1"/>
        <brk id="84" max="1048575" man="1"/>
        <brk id="87" max="1048575" man="1"/>
        <brk id="90" max="1048575" man="1"/>
        <brk id="93" max="1048575" man="1"/>
        <brk id="96" max="1048575" man="1"/>
        <brk id="99" max="1048575" man="1"/>
        <brk id="101" max="1048575" man="1"/>
        <brk id="102" max="1048575" man="1"/>
        <brk id="104" max="1048575" man="1"/>
        <brk id="106" max="1048575" man="1"/>
        <brk id="108" max="1048575" man="1"/>
        <brk id="110" max="1048575" man="1"/>
        <brk id="112" max="1048575" man="1"/>
        <brk id="115" max="1048575" man="1"/>
        <brk id="118" max="1048575" man="1"/>
        <brk id="119" max="1048575" man="1"/>
        <brk id="122" max="1048575" man="1"/>
        <brk id="125" max="1048575" man="1"/>
        <brk id="128" max="1048575" man="1"/>
        <brk id="131" max="1048575" man="1"/>
        <brk id="134" max="1048575" man="1"/>
        <brk id="144" max="1048575" man="1"/>
      </colBreaks>
      <pageMargins left="0.78740157480314965" right="0.55118110236220474" top="0.59055118110236227" bottom="0.31496062992125984" header="0.39370078740157483" footer="0.31496062992125984"/>
      <pageSetup paperSize="9" scale="70" orientation="landscape" r:id="rId28"/>
      <headerFooter alignWithMargins="0">
        <oddHeader>&amp;L&amp;"Arial CE,tučné"&amp;11Rekapitulace výsledků zpracování finančních rozvah počtu zaměstnanců a mezd</oddHeader>
        <oddFooter>Stránka &amp;P z &amp;N</oddFooter>
      </headerFooter>
      <autoFilter ref="C4:BJ179" xr:uid="{F4DF9E6F-BFE5-4AF7-9F59-57CEC5D8E222}"/>
    </customSheetView>
    <customSheetView guid="{D6DB05B1-397F-4DFD-8DE6-12D29C310C44}" scale="95" showPageBreaks="1" showAutoFilter="1" hiddenColumns="1">
      <pane xSplit="3" ySplit="4" topLeftCell="BA155" activePane="bottomRight" state="frozen"/>
      <selection pane="bottomRight" activeCell="BH180" sqref="BH180"/>
      <colBreaks count="29" manualBreakCount="29">
        <brk id="19" max="1048575" man="1"/>
        <brk id="20" max="1048575" man="1"/>
        <brk id="34" max="1048575" man="1"/>
        <brk id="46" max="1048575" man="1"/>
        <brk id="65" max="1048575" man="1"/>
        <brk id="69" max="1048575" man="1"/>
        <brk id="78" max="1048575" man="1"/>
        <brk id="87" max="1048575" man="1"/>
        <brk id="90" max="1048575" man="1"/>
        <brk id="93" max="1048575" man="1"/>
        <brk id="96" max="1048575" man="1"/>
        <brk id="99" max="1048575" man="1"/>
        <brk id="102" max="1048575" man="1"/>
        <brk id="104" max="1048575" man="1"/>
        <brk id="105" max="1048575" man="1"/>
        <brk id="107" max="1048575" man="1"/>
        <brk id="109" max="1048575" man="1"/>
        <brk id="111" max="1048575" man="1"/>
        <brk id="113" max="1048575" man="1"/>
        <brk id="115" max="1048575" man="1"/>
        <brk id="118" max="1048575" man="1"/>
        <brk id="121" max="1048575" man="1"/>
        <brk id="122" max="1048575" man="1"/>
        <brk id="125" max="1048575" man="1"/>
        <brk id="128" max="1048575" man="1"/>
        <brk id="131" max="1048575" man="1"/>
        <brk id="134" max="1048575" man="1"/>
        <brk id="137" max="1048575" man="1"/>
        <brk id="147" max="1048575" man="1"/>
      </colBreaks>
      <pageMargins left="0.78740157480314965" right="0.55118110236220474" top="0.59055118110236227" bottom="0.31496062992125984" header="0.39370078740157483" footer="0.31496062992125984"/>
      <pageSetup paperSize="9" scale="70" orientation="landscape" r:id="rId29"/>
      <headerFooter alignWithMargins="0">
        <oddHeader>&amp;L&amp;"Arial CE,tučné"&amp;11Rekapitulace výsledků zpracování finančních rozvah počtu zaměstnanců a mezd</oddHeader>
        <oddFooter>Stránka &amp;P z &amp;N</oddFooter>
      </headerFooter>
      <autoFilter ref="C4:BJ179" xr:uid="{4C1E40A3-C05B-4AAA-99DD-097F61695CE5}"/>
    </customSheetView>
    <customSheetView guid="{0B96E24D-B6C1-4EBE-A0B1-F83E680D491E}" showPageBreaks="1" showAutoFilter="1">
      <pane xSplit="3" ySplit="4" topLeftCell="D131" activePane="bottomRight" state="frozen"/>
      <selection pane="bottomRight" activeCell="L141" sqref="L141"/>
      <colBreaks count="11" manualBreakCount="11">
        <brk id="18" max="1048575" man="1"/>
        <brk id="56" max="1048575" man="1"/>
        <brk id="58" max="1048575" man="1"/>
        <brk id="61" max="1048575" man="1"/>
        <brk id="62" max="1048575" man="1"/>
        <brk id="65" max="1048575" man="1"/>
        <brk id="68" max="1048575" man="1"/>
        <brk id="71" max="1048575" man="1"/>
        <brk id="74" max="1048575" man="1"/>
        <brk id="77" max="1048575" man="1"/>
        <brk id="87" max="1048575" man="1"/>
      </colBreaks>
      <pageMargins left="0.49" right="0.45" top="0.59055118110236227" bottom="0.31496062992125984" header="0.39370078740157483" footer="0.31496062992125984"/>
      <pageSetup paperSize="9" scale="70" orientation="landscape" r:id="rId30"/>
      <headerFooter alignWithMargins="0">
        <oddHeader>&amp;L&amp;"Arial CE,tučné"&amp;11Rekapitulace výsledků zpracování finančních rozvah počtu zaměstnanců a mezd</oddHeader>
        <oddFooter>Stránka &amp;P z &amp;N</oddFooter>
      </headerFooter>
      <autoFilter ref="C4:AY153" xr:uid="{5FFEB166-58BF-405A-8683-696AD809E30C}"/>
    </customSheetView>
    <customSheetView guid="{5BD10AFD-3F28-45D2-863B-A9DD20A80976}" showAutoFilter="1">
      <pane xSplit="3" ySplit="4" topLeftCell="AV67" activePane="bottomRight" state="frozen"/>
      <selection pane="bottomRight" activeCell="AV75" sqref="AV75"/>
      <colBreaks count="11" manualBreakCount="11">
        <brk id="18" max="1048575" man="1"/>
        <brk id="56" max="1048575" man="1"/>
        <brk id="58" max="1048575" man="1"/>
        <brk id="61" max="1048575" man="1"/>
        <brk id="62" max="1048575" man="1"/>
        <brk id="65" max="1048575" man="1"/>
        <brk id="68" max="1048575" man="1"/>
        <brk id="71" max="1048575" man="1"/>
        <brk id="74" max="1048575" man="1"/>
        <brk id="77" max="1048575" man="1"/>
        <brk id="87" max="1048575" man="1"/>
      </colBreaks>
      <pageMargins left="0.49" right="0.45" top="0.59055118110236227" bottom="0.31496062992125984" header="0.39370078740157483" footer="0.31496062992125984"/>
      <pageSetup paperSize="9" scale="70" orientation="landscape" r:id="rId31"/>
      <headerFooter alignWithMargins="0">
        <oddHeader>&amp;L&amp;"Arial CE,tučné"&amp;11Rekapitulace výsledků zpracování finančních rozvah počtu zaměstnanců a mezd</oddHeader>
        <oddFooter>Stránka &amp;P z &amp;N</oddFooter>
      </headerFooter>
      <autoFilter ref="C4:AY153" xr:uid="{D8DEBAFF-3A97-46E1-9D53-9207A49A4F57}"/>
    </customSheetView>
    <customSheetView guid="{E2F615B6-BBCA-4E66-88C3-CC39B7FC8D9C}" showPageBreaks="1" showAutoFilter="1">
      <pane xSplit="3" ySplit="4" topLeftCell="D50" activePane="bottomRight" state="frozen"/>
      <selection pane="bottomRight" activeCell="H70" sqref="H70"/>
      <colBreaks count="11" manualBreakCount="11">
        <brk id="18" max="1048575" man="1"/>
        <brk id="56" max="1048575" man="1"/>
        <brk id="58" max="1048575" man="1"/>
        <brk id="61" max="1048575" man="1"/>
        <brk id="62" max="1048575" man="1"/>
        <brk id="65" max="1048575" man="1"/>
        <brk id="68" max="1048575" man="1"/>
        <brk id="71" max="1048575" man="1"/>
        <brk id="74" max="1048575" man="1"/>
        <brk id="77" max="1048575" man="1"/>
        <brk id="87" max="1048575" man="1"/>
      </colBreaks>
      <pageMargins left="0.49" right="0.45" top="0.59055118110236227" bottom="0.31496062992125984" header="0.39370078740157483" footer="0.31496062992125984"/>
      <pageSetup paperSize="9" scale="70" orientation="landscape" r:id="rId32"/>
      <headerFooter alignWithMargins="0">
        <oddHeader>&amp;L&amp;"Arial CE,tučné"&amp;11Rekapitulace výsledků zpracování finančních rozvah počtu zaměstnanců a mezd</oddHeader>
        <oddFooter>Stránka &amp;P z &amp;N</oddFooter>
      </headerFooter>
      <autoFilter ref="C4:AY153" xr:uid="{5DC63AE9-9BCC-4A11-AB07-CEDB9F35036E}"/>
    </customSheetView>
  </customSheetViews>
  <mergeCells count="57">
    <mergeCell ref="AV2:AX2"/>
    <mergeCell ref="B5:B6"/>
    <mergeCell ref="B7:B8"/>
    <mergeCell ref="B9:B10"/>
    <mergeCell ref="Y2:AB2"/>
    <mergeCell ref="X2:X3"/>
    <mergeCell ref="AC2:AR2"/>
    <mergeCell ref="B17:B18"/>
    <mergeCell ref="B33:B34"/>
    <mergeCell ref="B35:B36"/>
    <mergeCell ref="B37:B38"/>
    <mergeCell ref="B39:B40"/>
    <mergeCell ref="B29:B30"/>
    <mergeCell ref="B31:B32"/>
    <mergeCell ref="B19:B20"/>
    <mergeCell ref="B21:B22"/>
    <mergeCell ref="B23:B24"/>
    <mergeCell ref="B25:B26"/>
    <mergeCell ref="B27:B28"/>
    <mergeCell ref="B11:B12"/>
    <mergeCell ref="B13:B14"/>
    <mergeCell ref="B65:B66"/>
    <mergeCell ref="B41:B42"/>
    <mergeCell ref="B43:B44"/>
    <mergeCell ref="B45:B46"/>
    <mergeCell ref="B63:B64"/>
    <mergeCell ref="B47:B48"/>
    <mergeCell ref="B49:B50"/>
    <mergeCell ref="B51:B52"/>
    <mergeCell ref="B53:B54"/>
    <mergeCell ref="B55:B56"/>
    <mergeCell ref="B57:B58"/>
    <mergeCell ref="B59:B60"/>
    <mergeCell ref="B61:B62"/>
    <mergeCell ref="B15:B16"/>
    <mergeCell ref="B101:B102"/>
    <mergeCell ref="B103:B104"/>
    <mergeCell ref="B105:B106"/>
    <mergeCell ref="B107:B108"/>
    <mergeCell ref="B109:B110"/>
    <mergeCell ref="B91:B92"/>
    <mergeCell ref="B93:B94"/>
    <mergeCell ref="B95:B96"/>
    <mergeCell ref="B97:B98"/>
    <mergeCell ref="B99:B100"/>
    <mergeCell ref="B83:B84"/>
    <mergeCell ref="B85:B86"/>
    <mergeCell ref="B87:B88"/>
    <mergeCell ref="B89:B90"/>
    <mergeCell ref="B79:B80"/>
    <mergeCell ref="B81:B82"/>
    <mergeCell ref="B71:B72"/>
    <mergeCell ref="B73:B74"/>
    <mergeCell ref="B75:B76"/>
    <mergeCell ref="B77:B78"/>
    <mergeCell ref="B67:B68"/>
    <mergeCell ref="B69:B70"/>
  </mergeCells>
  <phoneticPr fontId="0" type="noConversion"/>
  <conditionalFormatting sqref="AZ5:AZ6 AO5:AO110">
    <cfRule type="cellIs" dxfId="52" priority="647" stopIfTrue="1" operator="lessThan">
      <formula>0</formula>
    </cfRule>
  </conditionalFormatting>
  <conditionalFormatting sqref="AZ7:AZ8">
    <cfRule type="cellIs" dxfId="51" priority="144" stopIfTrue="1" operator="lessThan">
      <formula>0</formula>
    </cfRule>
  </conditionalFormatting>
  <conditionalFormatting sqref="AZ9:AZ10">
    <cfRule type="cellIs" dxfId="50" priority="142" stopIfTrue="1" operator="lessThan">
      <formula>0</formula>
    </cfRule>
  </conditionalFormatting>
  <conditionalFormatting sqref="AZ11:AZ12">
    <cfRule type="cellIs" dxfId="49" priority="140" stopIfTrue="1" operator="lessThan">
      <formula>0</formula>
    </cfRule>
  </conditionalFormatting>
  <conditionalFormatting sqref="AZ13:AZ14">
    <cfRule type="cellIs" dxfId="48" priority="138" stopIfTrue="1" operator="lessThan">
      <formula>0</formula>
    </cfRule>
  </conditionalFormatting>
  <conditionalFormatting sqref="AZ15:AZ16">
    <cfRule type="cellIs" dxfId="47" priority="136" stopIfTrue="1" operator="lessThan">
      <formula>0</formula>
    </cfRule>
  </conditionalFormatting>
  <conditionalFormatting sqref="AZ17:AZ18">
    <cfRule type="cellIs" dxfId="46" priority="134" stopIfTrue="1" operator="lessThan">
      <formula>0</formula>
    </cfRule>
  </conditionalFormatting>
  <conditionalFormatting sqref="AZ19:AZ20">
    <cfRule type="cellIs" dxfId="45" priority="132" stopIfTrue="1" operator="lessThan">
      <formula>0</formula>
    </cfRule>
  </conditionalFormatting>
  <conditionalFormatting sqref="AZ21:AZ22">
    <cfRule type="cellIs" dxfId="44" priority="130" stopIfTrue="1" operator="lessThan">
      <formula>0</formula>
    </cfRule>
  </conditionalFormatting>
  <conditionalFormatting sqref="AZ23:AZ24">
    <cfRule type="cellIs" dxfId="43" priority="128" stopIfTrue="1" operator="lessThan">
      <formula>0</formula>
    </cfRule>
  </conditionalFormatting>
  <conditionalFormatting sqref="AZ25:AZ26">
    <cfRule type="cellIs" dxfId="42" priority="126" stopIfTrue="1" operator="lessThan">
      <formula>0</formula>
    </cfRule>
  </conditionalFormatting>
  <conditionalFormatting sqref="AZ27:AZ28">
    <cfRule type="cellIs" dxfId="41" priority="124" stopIfTrue="1" operator="lessThan">
      <formula>0</formula>
    </cfRule>
  </conditionalFormatting>
  <conditionalFormatting sqref="AZ29:AZ30">
    <cfRule type="cellIs" dxfId="40" priority="122" stopIfTrue="1" operator="lessThan">
      <formula>0</formula>
    </cfRule>
  </conditionalFormatting>
  <conditionalFormatting sqref="AZ31:AZ32">
    <cfRule type="cellIs" dxfId="39" priority="120" stopIfTrue="1" operator="lessThan">
      <formula>0</formula>
    </cfRule>
  </conditionalFormatting>
  <conditionalFormatting sqref="AZ33:AZ34">
    <cfRule type="cellIs" dxfId="38" priority="118" stopIfTrue="1" operator="lessThan">
      <formula>0</formula>
    </cfRule>
  </conditionalFormatting>
  <conditionalFormatting sqref="AZ35:AZ36">
    <cfRule type="cellIs" dxfId="37" priority="116" stopIfTrue="1" operator="lessThan">
      <formula>0</formula>
    </cfRule>
  </conditionalFormatting>
  <conditionalFormatting sqref="AZ37:AZ38">
    <cfRule type="cellIs" dxfId="36" priority="114" stopIfTrue="1" operator="lessThan">
      <formula>0</formula>
    </cfRule>
  </conditionalFormatting>
  <conditionalFormatting sqref="AZ39:AZ40">
    <cfRule type="cellIs" dxfId="35" priority="112" stopIfTrue="1" operator="lessThan">
      <formula>0</formula>
    </cfRule>
  </conditionalFormatting>
  <conditionalFormatting sqref="AZ41:AZ42">
    <cfRule type="cellIs" dxfId="34" priority="110" stopIfTrue="1" operator="lessThan">
      <formula>0</formula>
    </cfRule>
  </conditionalFormatting>
  <conditionalFormatting sqref="AZ43:AZ44">
    <cfRule type="cellIs" dxfId="33" priority="108" stopIfTrue="1" operator="lessThan">
      <formula>0</formula>
    </cfRule>
  </conditionalFormatting>
  <conditionalFormatting sqref="AZ45:AZ46">
    <cfRule type="cellIs" dxfId="32" priority="106" stopIfTrue="1" operator="lessThan">
      <formula>0</formula>
    </cfRule>
  </conditionalFormatting>
  <conditionalFormatting sqref="AZ47:AZ48">
    <cfRule type="cellIs" dxfId="31" priority="104" stopIfTrue="1" operator="lessThan">
      <formula>0</formula>
    </cfRule>
  </conditionalFormatting>
  <conditionalFormatting sqref="AZ49:AZ50">
    <cfRule type="cellIs" dxfId="30" priority="102" stopIfTrue="1" operator="lessThan">
      <formula>0</formula>
    </cfRule>
  </conditionalFormatting>
  <conditionalFormatting sqref="AZ51:AZ52">
    <cfRule type="cellIs" dxfId="29" priority="100" stopIfTrue="1" operator="lessThan">
      <formula>0</formula>
    </cfRule>
  </conditionalFormatting>
  <conditionalFormatting sqref="AZ53:AZ54">
    <cfRule type="cellIs" dxfId="28" priority="98" stopIfTrue="1" operator="lessThan">
      <formula>0</formula>
    </cfRule>
  </conditionalFormatting>
  <conditionalFormatting sqref="AZ55:AZ56">
    <cfRule type="cellIs" dxfId="27" priority="96" stopIfTrue="1" operator="lessThan">
      <formula>0</formula>
    </cfRule>
  </conditionalFormatting>
  <conditionalFormatting sqref="AZ57:AZ58">
    <cfRule type="cellIs" dxfId="26" priority="94" stopIfTrue="1" operator="lessThan">
      <formula>0</formula>
    </cfRule>
  </conditionalFormatting>
  <conditionalFormatting sqref="AZ59:AZ60">
    <cfRule type="cellIs" dxfId="25" priority="92" stopIfTrue="1" operator="lessThan">
      <formula>0</formula>
    </cfRule>
  </conditionalFormatting>
  <conditionalFormatting sqref="AZ61:AZ62">
    <cfRule type="cellIs" dxfId="24" priority="90" stopIfTrue="1" operator="lessThan">
      <formula>0</formula>
    </cfRule>
  </conditionalFormatting>
  <conditionalFormatting sqref="AZ63:AZ64">
    <cfRule type="cellIs" dxfId="23" priority="88" stopIfTrue="1" operator="lessThan">
      <formula>0</formula>
    </cfRule>
  </conditionalFormatting>
  <conditionalFormatting sqref="AZ65:AZ66">
    <cfRule type="cellIs" dxfId="22" priority="86" stopIfTrue="1" operator="lessThan">
      <formula>0</formula>
    </cfRule>
  </conditionalFormatting>
  <conditionalFormatting sqref="AZ67:AZ68">
    <cfRule type="cellIs" dxfId="21" priority="84" stopIfTrue="1" operator="lessThan">
      <formula>0</formula>
    </cfRule>
  </conditionalFormatting>
  <conditionalFormatting sqref="AZ69:AZ70">
    <cfRule type="cellIs" dxfId="20" priority="82" stopIfTrue="1" operator="lessThan">
      <formula>0</formula>
    </cfRule>
  </conditionalFormatting>
  <conditionalFormatting sqref="AZ71:AZ72">
    <cfRule type="cellIs" dxfId="19" priority="80" stopIfTrue="1" operator="lessThan">
      <formula>0</formula>
    </cfRule>
  </conditionalFormatting>
  <conditionalFormatting sqref="AZ73:AZ74">
    <cfRule type="cellIs" dxfId="18" priority="78" stopIfTrue="1" operator="lessThan">
      <formula>0</formula>
    </cfRule>
  </conditionalFormatting>
  <conditionalFormatting sqref="AZ75:AZ76">
    <cfRule type="cellIs" dxfId="17" priority="76" stopIfTrue="1" operator="lessThan">
      <formula>0</formula>
    </cfRule>
  </conditionalFormatting>
  <conditionalFormatting sqref="AZ77:AZ78">
    <cfRule type="cellIs" dxfId="16" priority="74" stopIfTrue="1" operator="lessThan">
      <formula>0</formula>
    </cfRule>
  </conditionalFormatting>
  <conditionalFormatting sqref="AZ79:AZ80">
    <cfRule type="cellIs" dxfId="15" priority="72" stopIfTrue="1" operator="lessThan">
      <formula>0</formula>
    </cfRule>
  </conditionalFormatting>
  <conditionalFormatting sqref="AZ81:AZ82">
    <cfRule type="cellIs" dxfId="14" priority="70" stopIfTrue="1" operator="lessThan">
      <formula>0</formula>
    </cfRule>
  </conditionalFormatting>
  <conditionalFormatting sqref="AZ83:AZ84">
    <cfRule type="cellIs" dxfId="13" priority="68" stopIfTrue="1" operator="lessThan">
      <formula>0</formula>
    </cfRule>
  </conditionalFormatting>
  <conditionalFormatting sqref="AZ85:AZ86">
    <cfRule type="cellIs" dxfId="12" priority="66" stopIfTrue="1" operator="lessThan">
      <formula>0</formula>
    </cfRule>
  </conditionalFormatting>
  <conditionalFormatting sqref="AZ87:AZ88">
    <cfRule type="cellIs" dxfId="11" priority="64" stopIfTrue="1" operator="lessThan">
      <formula>0</formula>
    </cfRule>
  </conditionalFormatting>
  <conditionalFormatting sqref="AZ89:AZ90">
    <cfRule type="cellIs" dxfId="10" priority="62" stopIfTrue="1" operator="lessThan">
      <formula>0</formula>
    </cfRule>
  </conditionalFormatting>
  <conditionalFormatting sqref="AZ91:AZ92">
    <cfRule type="cellIs" dxfId="9" priority="60" stopIfTrue="1" operator="lessThan">
      <formula>0</formula>
    </cfRule>
  </conditionalFormatting>
  <conditionalFormatting sqref="AZ93:AZ94">
    <cfRule type="cellIs" dxfId="8" priority="58" stopIfTrue="1" operator="lessThan">
      <formula>0</formula>
    </cfRule>
  </conditionalFormatting>
  <conditionalFormatting sqref="AZ95:AZ96">
    <cfRule type="cellIs" dxfId="7" priority="56" stopIfTrue="1" operator="lessThan">
      <formula>0</formula>
    </cfRule>
  </conditionalFormatting>
  <conditionalFormatting sqref="AZ97:AZ98">
    <cfRule type="cellIs" dxfId="6" priority="54" stopIfTrue="1" operator="lessThan">
      <formula>0</formula>
    </cfRule>
  </conditionalFormatting>
  <conditionalFormatting sqref="AZ99:AZ100">
    <cfRule type="cellIs" dxfId="5" priority="52" stopIfTrue="1" operator="lessThan">
      <formula>0</formula>
    </cfRule>
  </conditionalFormatting>
  <conditionalFormatting sqref="AZ101:AZ102">
    <cfRule type="cellIs" dxfId="4" priority="50" stopIfTrue="1" operator="lessThan">
      <formula>0</formula>
    </cfRule>
  </conditionalFormatting>
  <conditionalFormatting sqref="AZ103:AZ104">
    <cfRule type="cellIs" dxfId="3" priority="48" stopIfTrue="1" operator="lessThan">
      <formula>0</formula>
    </cfRule>
  </conditionalFormatting>
  <conditionalFormatting sqref="AZ105:AZ106">
    <cfRule type="cellIs" dxfId="2" priority="46" stopIfTrue="1" operator="lessThan">
      <formula>0</formula>
    </cfRule>
  </conditionalFormatting>
  <conditionalFormatting sqref="AZ107:AZ108">
    <cfRule type="cellIs" dxfId="1" priority="44" stopIfTrue="1" operator="lessThan">
      <formula>0</formula>
    </cfRule>
  </conditionalFormatting>
  <conditionalFormatting sqref="AZ109:AZ110">
    <cfRule type="cellIs" dxfId="0" priority="42" stopIfTrue="1" operator="lessThan">
      <formula>0</formula>
    </cfRule>
  </conditionalFormatting>
  <conditionalFormatting sqref="V7 V21 V5 V9 V11 V13 V15 V17 V19 V23 V25 V27 V29 V31 V33 V35 V37 V39 V41 V43 V45 V47 V49 V51 V53 V55 V57 V59 V61 V63 V65 V67 V69 V71 V73 V75 V77 V79 V81 V83 V85 V87 V89 V91 V93 V95 V97 V99 V101 V103 V105 V107 V109">
    <cfRule type="dataBar" priority="1232">
      <dataBar>
        <cfvo type="min"/>
        <cfvo type="max"/>
        <color rgb="FF008AEF"/>
      </dataBar>
    </cfRule>
  </conditionalFormatting>
  <conditionalFormatting sqref="U5 U21 U7 U9 U11 U13 U15 U17 U19 U23 U25 U27 U29 U31 U33 U35 U37 U39 U41 U43 U45 U47 U49 U51 U53 U55 U57 U59 U61 U63 U65 U67 U69 U71 U73 U75 U77 U79 U81 U83 U85 U87 U89 U91 U93 U95 U97 U99 U101 U103 U105 U107 U109">
    <cfRule type="dataBar" priority="1285">
      <dataBar>
        <cfvo type="min"/>
        <cfvo type="max"/>
        <color rgb="FF008AEF"/>
      </dataBar>
    </cfRule>
  </conditionalFormatting>
  <conditionalFormatting sqref="V6 V22 V8 V10 V12 V14 V16 V18 V20 V24 V26 V28 V30 V32 V34 V36 V38 V40 V42 V44 V46 V48 V50 V52 V54 V56 V58 V60 V62 V64 V66 V68 V70 V72 V74 V76 V78 V80 V82 V84 V86 V88 V90 V92 V94 V96 V98 V100 V102 V104 V106 V108 V110">
    <cfRule type="dataBar" priority="1286">
      <dataBar>
        <cfvo type="min"/>
        <cfvo type="max"/>
        <color rgb="FF63C384"/>
      </dataBar>
    </cfRule>
  </conditionalFormatting>
  <conditionalFormatting sqref="U8 U22 U6 U10 U12 U14 U16 U18 U20 U24 U26 U28 U30 U32 U34 U36 U38 U40 U42 U44 U46 U48 U50 U52 U54 U56 U58 U60 U62 U64 U66 U68 U70 U72 U74 U76 U78 U80 U82 U84 U86 U88 U90 U92 U94 U96 U98 U100 U102 U104 U106 U108 U110">
    <cfRule type="dataBar" priority="1339">
      <dataBar>
        <cfvo type="min"/>
        <cfvo type="max"/>
        <color rgb="FF63C384"/>
      </dataBar>
    </cfRule>
  </conditionalFormatting>
  <pageMargins left="0.49" right="0.45" top="0.59055118110236227" bottom="0.31496062992125984" header="0.39370078740157483" footer="0.31496062992125984"/>
  <pageSetup paperSize="9" scale="70" orientation="landscape" r:id="rId33"/>
  <headerFooter alignWithMargins="0">
    <oddHeader>&amp;L&amp;"Arial CE,tučné"&amp;11Rekapitulace výsledků zpracování finančních rozvah počtu zaměstnanců a mezd</oddHeader>
    <oddFooter>Stránka &amp;P z &amp;N</oddFooter>
  </headerFooter>
  <colBreaks count="11" manualBreakCount="11">
    <brk id="18" max="1048575" man="1"/>
    <brk id="51" max="1048575" man="1"/>
    <brk id="53" max="1048575" man="1"/>
    <brk id="56" max="1048575" man="1"/>
    <brk id="57" max="1048575" man="1"/>
    <brk id="60" max="1048575" man="1"/>
    <brk id="63" max="1048575" man="1"/>
    <brk id="66" max="1048575" man="1"/>
    <brk id="69" max="1048575" man="1"/>
    <brk id="72" max="1048575" man="1"/>
    <brk id="8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4" sqref="A1:C1048576"/>
    </sheetView>
  </sheetViews>
  <sheetFormatPr defaultRowHeight="12.75" x14ac:dyDescent="0.2"/>
  <sheetData/>
  <customSheetViews>
    <customSheetView guid="{648EDD87-2654-4B80-BBE4-7C270B7F7285}">
      <selection activeCell="A4" sqref="A1:C1048576"/>
      <pageMargins left="0.78740157499999996" right="0.78740157499999996" top="0.984251969" bottom="0.984251969" header="0.4921259845" footer="0.4921259845"/>
      <pageSetup paperSize="9" orientation="portrait" r:id="rId1"/>
      <headerFooter alignWithMargins="0"/>
    </customSheetView>
    <customSheetView guid="{7A694604-DFE4-434C-BF7B-7E97A9C037D7}">
      <selection activeCell="A4" sqref="A4:B48"/>
      <pageMargins left="0.78740157499999996" right="0.78740157499999996" top="0.984251969" bottom="0.984251969" header="0.4921259845" footer="0.4921259845"/>
      <pageSetup paperSize="9" orientation="portrait" r:id="rId2"/>
      <headerFooter alignWithMargins="0"/>
    </customSheetView>
    <customSheetView guid="{04917EA0-AEB4-44DB-A74D-B68FB737E1D8}">
      <selection activeCell="A4" sqref="A4:B48"/>
      <pageMargins left="0.78740157499999996" right="0.78740157499999996" top="0.984251969" bottom="0.984251969" header="0.4921259845" footer="0.4921259845"/>
      <pageSetup paperSize="9" orientation="portrait" r:id="rId3"/>
      <headerFooter alignWithMargins="0"/>
    </customSheetView>
    <customSheetView guid="{972E7F8C-31AC-4DFF-B689-2F9F300E0209}">
      <selection activeCell="A4" sqref="A4:B48"/>
      <pageMargins left="0.78740157499999996" right="0.78740157499999996" top="0.984251969" bottom="0.984251969" header="0.4921259845" footer="0.4921259845"/>
      <pageSetup paperSize="9" orientation="portrait" r:id="rId4"/>
      <headerFooter alignWithMargins="0"/>
    </customSheetView>
    <customSheetView guid="{FE72A262-5F60-4734-BA37-E1F53DE32186}">
      <selection activeCell="A4" sqref="A4:B48"/>
      <pageMargins left="0.78740157499999996" right="0.78740157499999996" top="0.984251969" bottom="0.984251969" header="0.4921259845" footer="0.4921259845"/>
      <pageSetup paperSize="9" orientation="portrait" r:id="rId5"/>
      <headerFooter alignWithMargins="0"/>
    </customSheetView>
    <customSheetView guid="{3D139D5F-E81C-49AC-B722-61A6B21833C7}" showPageBreaks="1">
      <pageMargins left="0.78740157499999996" right="0.78740157499999996" top="0.984251969" bottom="0.984251969" header="0.4921259845" footer="0.4921259845"/>
      <pageSetup paperSize="9" orientation="portrait" r:id="rId6"/>
      <headerFooter alignWithMargins="0"/>
    </customSheetView>
    <customSheetView guid="{21FB03B5-FEC1-457E-9D5D-AEAF28571CD0}">
      <pageMargins left="0.78740157499999996" right="0.78740157499999996" top="0.984251969" bottom="0.984251969" header="0.4921259845" footer="0.4921259845"/>
      <headerFooter alignWithMargins="0"/>
    </customSheetView>
    <customSheetView guid="{E18F526E-3662-4F2A-832F-18B708A7FC98}">
      <pageMargins left="0.78740157499999996" right="0.78740157499999996" top="0.984251969" bottom="0.984251969" header="0.4921259845" footer="0.4921259845"/>
      <headerFooter alignWithMargins="0"/>
    </customSheetView>
    <customSheetView guid="{DBB9E3DD-A798-4BA6-86CB-62C7654AF7C2}">
      <pageMargins left="0.78740157499999996" right="0.78740157499999996" top="0.984251969" bottom="0.984251969" header="0.4921259845" footer="0.4921259845"/>
      <headerFooter alignWithMargins="0"/>
    </customSheetView>
    <customSheetView guid="{C912630A-CE1E-43BF-93A5-907EB893AE9F}">
      <pageMargins left="0.78740157499999996" right="0.78740157499999996" top="0.984251969" bottom="0.984251969" header="0.4921259845" footer="0.4921259845"/>
      <headerFooter alignWithMargins="0"/>
    </customSheetView>
    <customSheetView guid="{73A9278F-ACD2-46CC-90F0-5FE6E8646A78}">
      <pageMargins left="0.78740157499999996" right="0.78740157499999996" top="0.984251969" bottom="0.984251969" header="0.4921259845" footer="0.4921259845"/>
      <headerFooter alignWithMargins="0"/>
    </customSheetView>
    <customSheetView guid="{9FDDAA86-AF96-4D9B-BEAF-E6D32D874E90}" showRuler="0">
      <pageMargins left="0.78740157499999996" right="0.78740157499999996" top="0.984251969" bottom="0.984251969" header="0.4921259845" footer="0.4921259845"/>
      <headerFooter alignWithMargins="0"/>
    </customSheetView>
    <customSheetView guid="{0D75C6D6-0D23-4498-AFA9-F81199E1F510}" showRuler="0">
      <pageMargins left="0.78740157499999996" right="0.78740157499999996" top="0.984251969" bottom="0.984251969" header="0.4921259845" footer="0.4921259845"/>
      <headerFooter alignWithMargins="0"/>
    </customSheetView>
    <customSheetView guid="{16DB59CC-AD35-46AF-86E6-9754EC16E66C}" showRuler="0">
      <pageMargins left="0.78740157499999996" right="0.78740157499999996" top="0.984251969" bottom="0.984251969" header="0.4921259845" footer="0.4921259845"/>
      <headerFooter alignWithMargins="0"/>
    </customSheetView>
    <customSheetView guid="{4F6545A6-568C-4395-A38E-00A03A6331A8}" showPageBreaks="1" showRuler="0">
      <pageMargins left="0.78740157499999996" right="0.78740157499999996" top="0.984251969" bottom="0.984251969" header="0.4921259845" footer="0.4921259845"/>
      <pageSetup paperSize="9" orientation="portrait" r:id="rId7"/>
      <headerFooter alignWithMargins="0"/>
    </customSheetView>
    <customSheetView guid="{472D8D96-9E0B-48AA-8BD5-80586558172E}" showPageBreaks="1" showRuler="0">
      <pageMargins left="0.78740157499999996" right="0.78740157499999996" top="0.984251969" bottom="0.984251969" header="0.4921259845" footer="0.4921259845"/>
      <pageSetup paperSize="9" orientation="portrait" r:id="rId8"/>
      <headerFooter alignWithMargins="0"/>
    </customSheetView>
    <customSheetView guid="{20607AA2-6209-48E5-800E-CE55AB9B3BBF}" showRuler="0">
      <pageMargins left="0.78740157499999996" right="0.78740157499999996" top="0.984251969" bottom="0.984251969" header="0.4921259845" footer="0.4921259845"/>
      <headerFooter alignWithMargins="0"/>
    </customSheetView>
    <customSheetView guid="{186A3392-E96B-4857-95EE-E26001ED6B85}" showRuler="0">
      <pageMargins left="0.78740157499999996" right="0.78740157499999996" top="0.984251969" bottom="0.984251969" header="0.4921259845" footer="0.4921259845"/>
      <pageSetup paperSize="9" orientation="portrait" r:id="rId9"/>
      <headerFooter alignWithMargins="0"/>
    </customSheetView>
    <customSheetView guid="{5C56AF04-5BD7-11D7-A5C2-B622CBA17847}" showPageBreaks="1" showRuler="0">
      <pageMargins left="0.78740157499999996" right="0.78740157499999996" top="0.984251969" bottom="0.984251969" header="0.4921259845" footer="0.4921259845"/>
      <pageSetup paperSize="9" orientation="portrait" r:id="rId10"/>
      <headerFooter alignWithMargins="0"/>
    </customSheetView>
    <customSheetView guid="{B2D20EA2-AB1E-474D-9FDB-B8A61C912297}" showPageBreaks="1" showRuler="0">
      <pageMargins left="0.78740157499999996" right="0.78740157499999996" top="0.984251969" bottom="0.984251969" header="0.4921259845" footer="0.4921259845"/>
      <pageSetup paperSize="9" orientation="portrait" r:id="rId11"/>
      <headerFooter alignWithMargins="0"/>
    </customSheetView>
    <customSheetView guid="{B45F1B8F-13AA-4970-BA9A-C39B2F8FFA63}" showRuler="0">
      <pageMargins left="0.78740157499999996" right="0.78740157499999996" top="0.984251969" bottom="0.984251969" header="0.4921259845" footer="0.4921259845"/>
      <headerFooter alignWithMargins="0"/>
    </customSheetView>
    <customSheetView guid="{1D888E37-2224-47B8-BBCA-8AE3DB477E24}" showRuler="0">
      <pageMargins left="0.78740157499999996" right="0.78740157499999996" top="0.984251969" bottom="0.984251969" header="0.4921259845" footer="0.4921259845"/>
      <headerFooter alignWithMargins="0"/>
    </customSheetView>
    <customSheetView guid="{F3D1AC9C-FE0D-438A-88AC-8D3A8FAAA497}" showRuler="0">
      <pageMargins left="0.78740157499999996" right="0.78740157499999996" top="0.984251969" bottom="0.984251969" header="0.4921259845" footer="0.4921259845"/>
      <headerFooter alignWithMargins="0"/>
    </customSheetView>
    <customSheetView guid="{42C77DEA-95AC-4A20-8DF3-B83B09926CE9}" showRuler="0">
      <pageMargins left="0.78740157499999996" right="0.78740157499999996" top="0.984251969" bottom="0.984251969" header="0.4921259845" footer="0.4921259845"/>
      <headerFooter alignWithMargins="0"/>
    </customSheetView>
    <customSheetView guid="{457267F0-EEA0-4644-991E-A27CA2C23373}">
      <pageMargins left="0.78740157499999996" right="0.78740157499999996" top="0.984251969" bottom="0.984251969" header="0.4921259845" footer="0.4921259845"/>
      <headerFooter alignWithMargins="0"/>
    </customSheetView>
    <customSheetView guid="{F58E96A6-7FE1-4D44-A1BA-5CC1A0899A23}" showPageBreaks="1">
      <pageMargins left="0.78740157499999996" right="0.78740157499999996" top="0.984251969" bottom="0.984251969" header="0.4921259845" footer="0.4921259845"/>
      <pageSetup paperSize="9" orientation="portrait" r:id="rId12"/>
      <headerFooter alignWithMargins="0"/>
    </customSheetView>
    <customSheetView guid="{5FC9C78E-5B53-4558-848D-02C7639ADF8F}">
      <selection activeCell="A4" sqref="A4:B48"/>
      <pageMargins left="0.78740157499999996" right="0.78740157499999996" top="0.984251969" bottom="0.984251969" header="0.4921259845" footer="0.4921259845"/>
      <pageSetup paperSize="9" orientation="portrait" r:id="rId13"/>
      <headerFooter alignWithMargins="0"/>
    </customSheetView>
    <customSheetView guid="{CC19F704-C7A3-4D0D-B65E-971BF5D6AF9C}">
      <selection activeCell="A4" sqref="A4:B48"/>
      <pageMargins left="0.78740157499999996" right="0.78740157499999996" top="0.984251969" bottom="0.984251969" header="0.4921259845" footer="0.4921259845"/>
      <pageSetup paperSize="9" orientation="portrait" r:id="rId14"/>
      <headerFooter alignWithMargins="0"/>
    </customSheetView>
    <customSheetView guid="{D6DB05B1-397F-4DFD-8DE6-12D29C310C44}">
      <selection activeCell="A4" sqref="A4:B48"/>
      <pageMargins left="0.78740157499999996" right="0.78740157499999996" top="0.984251969" bottom="0.984251969" header="0.4921259845" footer="0.4921259845"/>
      <pageSetup paperSize="9" orientation="portrait" r:id="rId15"/>
      <headerFooter alignWithMargins="0"/>
    </customSheetView>
    <customSheetView guid="{0B96E24D-B6C1-4EBE-A0B1-F83E680D491E}">
      <selection activeCell="A4" sqref="A4:B48"/>
      <pageMargins left="0.78740157499999996" right="0.78740157499999996" top="0.984251969" bottom="0.984251969" header="0.4921259845" footer="0.4921259845"/>
      <pageSetup paperSize="9" orientation="portrait" r:id="rId16"/>
      <headerFooter alignWithMargins="0"/>
    </customSheetView>
    <customSheetView guid="{5BD10AFD-3F28-45D2-863B-A9DD20A80976}">
      <selection activeCell="A4" sqref="A4:B48"/>
      <pageMargins left="0.78740157499999996" right="0.78740157499999996" top="0.984251969" bottom="0.984251969" header="0.4921259845" footer="0.4921259845"/>
      <pageSetup paperSize="9" orientation="portrait" r:id="rId17"/>
      <headerFooter alignWithMargins="0"/>
    </customSheetView>
    <customSheetView guid="{E2F615B6-BBCA-4E66-88C3-CC39B7FC8D9C}">
      <selection activeCell="A4" sqref="A4:B48"/>
      <pageMargins left="0.78740157499999996" right="0.78740157499999996" top="0.984251969" bottom="0.984251969" header="0.4921259845" footer="0.4921259845"/>
      <pageSetup paperSize="9" orientation="portrait" r:id="rId18"/>
      <headerFooter alignWithMargins="0"/>
    </customSheetView>
  </customSheetViews>
  <phoneticPr fontId="0" type="noConversion"/>
  <pageMargins left="0.78740157499999996" right="0.78740157499999996" top="0.984251969" bottom="0.984251969" header="0.4921259845" footer="0.4921259845"/>
  <pageSetup paperSize="9" orientation="portrait" r:id="rId1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customSheetViews>
    <customSheetView guid="{648EDD87-2654-4B80-BBE4-7C270B7F7285}">
      <pageMargins left="0.78740157499999996" right="0.78740157499999996" top="0.984251969" bottom="0.984251969" header="0.4921259845" footer="0.4921259845"/>
      <pageSetup paperSize="9" orientation="portrait" r:id="rId1"/>
      <headerFooter alignWithMargins="0"/>
    </customSheetView>
    <customSheetView guid="{7A694604-DFE4-434C-BF7B-7E97A9C037D7}">
      <pageMargins left="0.78740157499999996" right="0.78740157499999996" top="0.984251969" bottom="0.984251969" header="0.4921259845" footer="0.4921259845"/>
      <pageSetup paperSize="9" orientation="portrait" r:id="rId2"/>
      <headerFooter alignWithMargins="0"/>
    </customSheetView>
    <customSheetView guid="{04917EA0-AEB4-44DB-A74D-B68FB737E1D8}">
      <pageMargins left="0.78740157499999996" right="0.78740157499999996" top="0.984251969" bottom="0.984251969" header="0.4921259845" footer="0.4921259845"/>
      <pageSetup paperSize="9" orientation="portrait" r:id="rId3"/>
      <headerFooter alignWithMargins="0"/>
    </customSheetView>
    <customSheetView guid="{972E7F8C-31AC-4DFF-B689-2F9F300E0209}">
      <pageMargins left="0.78740157499999996" right="0.78740157499999996" top="0.984251969" bottom="0.984251969" header="0.4921259845" footer="0.4921259845"/>
      <pageSetup paperSize="9" orientation="portrait" r:id="rId4"/>
      <headerFooter alignWithMargins="0"/>
    </customSheetView>
    <customSheetView guid="{FE72A262-5F60-4734-BA37-E1F53DE32186}">
      <pageMargins left="0.78740157499999996" right="0.78740157499999996" top="0.984251969" bottom="0.984251969" header="0.4921259845" footer="0.4921259845"/>
      <pageSetup paperSize="9" orientation="portrait" r:id="rId5"/>
      <headerFooter alignWithMargins="0"/>
    </customSheetView>
    <customSheetView guid="{3D139D5F-E81C-49AC-B722-61A6B21833C7}" showPageBreaks="1">
      <pageMargins left="0.78740157499999996" right="0.78740157499999996" top="0.984251969" bottom="0.984251969" header="0.4921259845" footer="0.4921259845"/>
      <pageSetup paperSize="9" orientation="portrait" r:id="rId6"/>
      <headerFooter alignWithMargins="0"/>
    </customSheetView>
    <customSheetView guid="{21FB03B5-FEC1-457E-9D5D-AEAF28571CD0}">
      <pageMargins left="0.78740157499999996" right="0.78740157499999996" top="0.984251969" bottom="0.984251969" header="0.4921259845" footer="0.4921259845"/>
      <headerFooter alignWithMargins="0"/>
    </customSheetView>
    <customSheetView guid="{E18F526E-3662-4F2A-832F-18B708A7FC98}">
      <pageMargins left="0.78740157499999996" right="0.78740157499999996" top="0.984251969" bottom="0.984251969" header="0.4921259845" footer="0.4921259845"/>
      <headerFooter alignWithMargins="0"/>
    </customSheetView>
    <customSheetView guid="{DBB9E3DD-A798-4BA6-86CB-62C7654AF7C2}">
      <pageMargins left="0.78740157499999996" right="0.78740157499999996" top="0.984251969" bottom="0.984251969" header="0.4921259845" footer="0.4921259845"/>
      <headerFooter alignWithMargins="0"/>
    </customSheetView>
    <customSheetView guid="{C912630A-CE1E-43BF-93A5-907EB893AE9F}">
      <pageMargins left="0.78740157499999996" right="0.78740157499999996" top="0.984251969" bottom="0.984251969" header="0.4921259845" footer="0.4921259845"/>
      <headerFooter alignWithMargins="0"/>
    </customSheetView>
    <customSheetView guid="{73A9278F-ACD2-46CC-90F0-5FE6E8646A78}">
      <pageMargins left="0.78740157499999996" right="0.78740157499999996" top="0.984251969" bottom="0.984251969" header="0.4921259845" footer="0.4921259845"/>
      <headerFooter alignWithMargins="0"/>
    </customSheetView>
    <customSheetView guid="{9FDDAA86-AF96-4D9B-BEAF-E6D32D874E90}" showRuler="0">
      <pageMargins left="0.78740157499999996" right="0.78740157499999996" top="0.984251969" bottom="0.984251969" header="0.4921259845" footer="0.4921259845"/>
      <headerFooter alignWithMargins="0"/>
    </customSheetView>
    <customSheetView guid="{0D75C6D6-0D23-4498-AFA9-F81199E1F510}" showRuler="0">
      <pageMargins left="0.78740157499999996" right="0.78740157499999996" top="0.984251969" bottom="0.984251969" header="0.4921259845" footer="0.4921259845"/>
      <headerFooter alignWithMargins="0"/>
    </customSheetView>
    <customSheetView guid="{16DB59CC-AD35-46AF-86E6-9754EC16E66C}" showRuler="0">
      <pageMargins left="0.78740157499999996" right="0.78740157499999996" top="0.984251969" bottom="0.984251969" header="0.4921259845" footer="0.4921259845"/>
      <headerFooter alignWithMargins="0"/>
    </customSheetView>
    <customSheetView guid="{4F6545A6-568C-4395-A38E-00A03A6331A8}" showPageBreaks="1" showRuler="0">
      <pageMargins left="0.78740157499999996" right="0.78740157499999996" top="0.984251969" bottom="0.984251969" header="0.4921259845" footer="0.4921259845"/>
      <pageSetup paperSize="9" orientation="portrait" r:id="rId7"/>
      <headerFooter alignWithMargins="0"/>
    </customSheetView>
    <customSheetView guid="{472D8D96-9E0B-48AA-8BD5-80586558172E}" showPageBreaks="1" showRuler="0">
      <pageMargins left="0.78740157499999996" right="0.78740157499999996" top="0.984251969" bottom="0.984251969" header="0.4921259845" footer="0.4921259845"/>
      <pageSetup paperSize="9" orientation="portrait" r:id="rId8"/>
      <headerFooter alignWithMargins="0"/>
    </customSheetView>
    <customSheetView guid="{20607AA2-6209-48E5-800E-CE55AB9B3BBF}" showRuler="0">
      <pageMargins left="0.78740157499999996" right="0.78740157499999996" top="0.984251969" bottom="0.984251969" header="0.4921259845" footer="0.4921259845"/>
      <headerFooter alignWithMargins="0"/>
    </customSheetView>
    <customSheetView guid="{186A3392-E96B-4857-95EE-E26001ED6B85}" showRuler="0">
      <pageMargins left="0.78740157499999996" right="0.78740157499999996" top="0.984251969" bottom="0.984251969" header="0.4921259845" footer="0.4921259845"/>
      <pageSetup paperSize="9" orientation="portrait" r:id="rId9"/>
      <headerFooter alignWithMargins="0"/>
    </customSheetView>
    <customSheetView guid="{5C56AF04-5BD7-11D7-A5C2-B622CBA17847}" showPageBreaks="1" showRuler="0">
      <pageMargins left="0.78740157499999996" right="0.78740157499999996" top="0.984251969" bottom="0.984251969" header="0.4921259845" footer="0.4921259845"/>
      <pageSetup paperSize="9" orientation="portrait" r:id="rId10"/>
      <headerFooter alignWithMargins="0"/>
    </customSheetView>
    <customSheetView guid="{B2D20EA2-AB1E-474D-9FDB-B8A61C912297}" showPageBreaks="1" showRuler="0">
      <pageMargins left="0.78740157499999996" right="0.78740157499999996" top="0.984251969" bottom="0.984251969" header="0.4921259845" footer="0.4921259845"/>
      <pageSetup paperSize="9" orientation="portrait" r:id="rId11"/>
      <headerFooter alignWithMargins="0"/>
    </customSheetView>
    <customSheetView guid="{B45F1B8F-13AA-4970-BA9A-C39B2F8FFA63}" showRuler="0">
      <pageMargins left="0.78740157499999996" right="0.78740157499999996" top="0.984251969" bottom="0.984251969" header="0.4921259845" footer="0.4921259845"/>
      <headerFooter alignWithMargins="0"/>
    </customSheetView>
    <customSheetView guid="{1D888E37-2224-47B8-BBCA-8AE3DB477E24}" showRuler="0">
      <pageMargins left="0.78740157499999996" right="0.78740157499999996" top="0.984251969" bottom="0.984251969" header="0.4921259845" footer="0.4921259845"/>
      <headerFooter alignWithMargins="0"/>
    </customSheetView>
    <customSheetView guid="{F3D1AC9C-FE0D-438A-88AC-8D3A8FAAA497}" showRuler="0">
      <pageMargins left="0.78740157499999996" right="0.78740157499999996" top="0.984251969" bottom="0.984251969" header="0.4921259845" footer="0.4921259845"/>
      <headerFooter alignWithMargins="0"/>
    </customSheetView>
    <customSheetView guid="{42C77DEA-95AC-4A20-8DF3-B83B09926CE9}" showRuler="0">
      <pageMargins left="0.78740157499999996" right="0.78740157499999996" top="0.984251969" bottom="0.984251969" header="0.4921259845" footer="0.4921259845"/>
      <headerFooter alignWithMargins="0"/>
    </customSheetView>
    <customSheetView guid="{457267F0-EEA0-4644-991E-A27CA2C23373}">
      <pageMargins left="0.78740157499999996" right="0.78740157499999996" top="0.984251969" bottom="0.984251969" header="0.4921259845" footer="0.4921259845"/>
      <headerFooter alignWithMargins="0"/>
    </customSheetView>
    <customSheetView guid="{F58E96A6-7FE1-4D44-A1BA-5CC1A0899A23}" showPageBreaks="1">
      <pageMargins left="0.78740157499999996" right="0.78740157499999996" top="0.984251969" bottom="0.984251969" header="0.4921259845" footer="0.4921259845"/>
      <pageSetup paperSize="9" orientation="portrait" r:id="rId12"/>
      <headerFooter alignWithMargins="0"/>
    </customSheetView>
    <customSheetView guid="{5FC9C78E-5B53-4558-848D-02C7639ADF8F}">
      <pageMargins left="0.78740157499999996" right="0.78740157499999996" top="0.984251969" bottom="0.984251969" header="0.4921259845" footer="0.4921259845"/>
      <pageSetup paperSize="9" orientation="portrait" r:id="rId13"/>
      <headerFooter alignWithMargins="0"/>
    </customSheetView>
    <customSheetView guid="{CC19F704-C7A3-4D0D-B65E-971BF5D6AF9C}">
      <pageMargins left="0.78740157499999996" right="0.78740157499999996" top="0.984251969" bottom="0.984251969" header="0.4921259845" footer="0.4921259845"/>
      <pageSetup paperSize="9" orientation="portrait" r:id="rId14"/>
      <headerFooter alignWithMargins="0"/>
    </customSheetView>
    <customSheetView guid="{D6DB05B1-397F-4DFD-8DE6-12D29C310C44}">
      <pageMargins left="0.78740157499999996" right="0.78740157499999996" top="0.984251969" bottom="0.984251969" header="0.4921259845" footer="0.4921259845"/>
      <pageSetup paperSize="9" orientation="portrait" r:id="rId15"/>
      <headerFooter alignWithMargins="0"/>
    </customSheetView>
    <customSheetView guid="{0B96E24D-B6C1-4EBE-A0B1-F83E680D491E}">
      <pageMargins left="0.78740157499999996" right="0.78740157499999996" top="0.984251969" bottom="0.984251969" header="0.4921259845" footer="0.4921259845"/>
      <pageSetup paperSize="9" orientation="portrait" r:id="rId16"/>
      <headerFooter alignWithMargins="0"/>
    </customSheetView>
    <customSheetView guid="{5BD10AFD-3F28-45D2-863B-A9DD20A80976}">
      <pageMargins left="0.78740157499999996" right="0.78740157499999996" top="0.984251969" bottom="0.984251969" header="0.4921259845" footer="0.4921259845"/>
      <pageSetup paperSize="9" orientation="portrait" r:id="rId17"/>
      <headerFooter alignWithMargins="0"/>
    </customSheetView>
    <customSheetView guid="{E2F615B6-BBCA-4E66-88C3-CC39B7FC8D9C}">
      <pageMargins left="0.78740157499999996" right="0.78740157499999996" top="0.984251969" bottom="0.984251969" header="0.4921259845" footer="0.4921259845"/>
      <pageSetup paperSize="9" orientation="portrait" r:id="rId18"/>
      <headerFooter alignWithMargins="0"/>
    </customSheetView>
  </customSheetViews>
  <phoneticPr fontId="0" type="noConversion"/>
  <pageMargins left="0.78740157499999996" right="0.78740157499999996" top="0.984251969" bottom="0.984251969" header="0.4921259845" footer="0.4921259845"/>
  <pageSetup paperSize="9" orientation="portrait" r:id="rId19"/>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rekapitulace pro r. 2022</vt:lpstr>
      <vt:lpstr>List2</vt:lpstr>
      <vt:lpstr>List3</vt:lpstr>
      <vt:lpstr>'rekapitulace pro r. 2022'!Názvy_tisku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dc:creator>
  <cp:lastModifiedBy>Jarkovský Václav Ing.</cp:lastModifiedBy>
  <cp:lastPrinted>2021-02-16T08:08:21Z</cp:lastPrinted>
  <dcterms:created xsi:type="dcterms:W3CDTF">2003-03-16T18:13:27Z</dcterms:created>
  <dcterms:modified xsi:type="dcterms:W3CDTF">2022-05-05T19:03:41Z</dcterms:modified>
</cp:coreProperties>
</file>