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4\přímé zadání KÚ 2024\příloha metodiky 2024\"/>
    </mc:Choice>
  </mc:AlternateContent>
  <xr:revisionPtr revIDLastSave="0" documentId="13_ncr:1_{8F78EE34-5B62-4764-9B6F-F92D60F94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mativy 2024" sheetId="1" r:id="rId1"/>
  </sheets>
  <definedNames>
    <definedName name="_xlnm._FilterDatabase" localSheetId="0" hidden="1">'Normativy 2024'!$A$3:$M$22</definedName>
    <definedName name="_xlnm.Database">#REF!</definedName>
    <definedName name="_xlnm.Print_Titles" localSheetId="0">'Normativy 2024'!$A:$A,'Normativy 2024'!$1:$3</definedName>
    <definedName name="_xlnm.Print_Area" localSheetId="0">'Normativy 2024'!$A$2:$L$42</definedName>
    <definedName name="Z_052A1E75_43F9_4332_AFEF_26CF9E421146_.wvu.FilterData" localSheetId="0" hidden="1">'Normativy 2024'!$A$3:$M$42</definedName>
    <definedName name="Z_052A1E75_43F9_4332_AFEF_26CF9E421146_.wvu.PrintTitles" localSheetId="0" hidden="1">'Normativy 2024'!$A:$A,'Normativy 2024'!$3:$3</definedName>
    <definedName name="Z_07A5FCB0_413C_407E_ABC2_7E91E1999FBD_.wvu.Cols" localSheetId="0" hidden="1">'Normativy 2024'!$F:$J</definedName>
    <definedName name="Z_07A5FCB0_413C_407E_ABC2_7E91E1999FBD_.wvu.FilterData" localSheetId="0" hidden="1">'Normativy 2024'!$A$3:$M$42</definedName>
    <definedName name="Z_07A5FCB0_413C_407E_ABC2_7E91E1999FBD_.wvu.PrintTitles" localSheetId="0" hidden="1">'Normativy 2024'!$A:$A,'Normativy 2024'!$3:$3</definedName>
    <definedName name="Z_08647E53_1328_4593_BE6D_7D1D4FBC93CE_.wvu.Cols" localSheetId="0" hidden="1">'Normativy 2024'!#REF!,'Normativy 2024'!#REF!</definedName>
    <definedName name="Z_08647E53_1328_4593_BE6D_7D1D4FBC93CE_.wvu.PrintTitles" localSheetId="0" hidden="1">'Normativy 2024'!$A:$A,'Normativy 2024'!$3:$3</definedName>
    <definedName name="Z_08647E53_1328_4593_BE6D_7D1D4FBC93CE_.wvu.Rows" localSheetId="0" hidden="1">'Normativy 2024'!#REF!,'Normativy 2024'!#REF!</definedName>
    <definedName name="Z_15E8B29B_C512_44DB_B4F0_DEC7540432F5_.wvu.Cols" localSheetId="0" hidden="1">'Normativy 2024'!#REF!,'Normativy 2024'!#REF!</definedName>
    <definedName name="Z_15E8B29B_C512_44DB_B4F0_DEC7540432F5_.wvu.PrintTitles" localSheetId="0" hidden="1">'Normativy 2024'!$A:$A,'Normativy 2024'!$3:$3</definedName>
    <definedName name="Z_15E8B29B_C512_44DB_B4F0_DEC7540432F5_.wvu.Rows" localSheetId="0" hidden="1">'Normativy 2024'!#REF!,'Normativy 2024'!#REF!</definedName>
    <definedName name="Z_1AA8BE61_A288_49E6_ADB2_8E9F8B67827D_.wvu.FilterData" localSheetId="0" hidden="1">'Normativy 2024'!$A$3:$M$42</definedName>
    <definedName name="Z_28E302C8_1730_46AF_A10B_D26EF84F84F5_.wvu.Cols" localSheetId="0" hidden="1">'Normativy 2024'!#REF!,'Normativy 2024'!#REF!,'Normativy 2024'!#REF!,'Normativy 2024'!#REF!</definedName>
    <definedName name="Z_28E302C8_1730_46AF_A10B_D26EF84F84F5_.wvu.FilterData" localSheetId="0" hidden="1">'Normativy 2024'!$A$3:$M$22</definedName>
    <definedName name="Z_28E302C8_1730_46AF_A10B_D26EF84F84F5_.wvu.PrintTitles" localSheetId="0" hidden="1">'Normativy 2024'!$A:$A,'Normativy 2024'!$3:$3</definedName>
    <definedName name="Z_395CDB2D_1278_4711_A980_BF78E1E3D0E3_.wvu.Cols" localSheetId="0" hidden="1">'Normativy 2024'!#REF!,'Normativy 2024'!#REF!,'Normativy 2024'!$F:$J,'Normativy 2024'!$L:$L</definedName>
    <definedName name="Z_395CDB2D_1278_4711_A980_BF78E1E3D0E3_.wvu.FilterData" localSheetId="0" hidden="1">'Normativy 2024'!$A$3:$M$42</definedName>
    <definedName name="Z_395CDB2D_1278_4711_A980_BF78E1E3D0E3_.wvu.PrintTitles" localSheetId="0" hidden="1">'Normativy 2024'!$A:$A,'Normativy 2024'!$3:$3</definedName>
    <definedName name="Z_424BF41A_7A86_4FC3_9E3E_B404C47947FB_.wvu.Cols" localSheetId="0" hidden="1">'Normativy 2024'!#REF!,'Normativy 2024'!#REF!</definedName>
    <definedName name="Z_424BF41A_7A86_4FC3_9E3E_B404C47947FB_.wvu.PrintTitles" localSheetId="0" hidden="1">'Normativy 2024'!$A:$A,'Normativy 2024'!$3:$3</definedName>
    <definedName name="Z_424BF41A_7A86_4FC3_9E3E_B404C47947FB_.wvu.Rows" localSheetId="0" hidden="1">'Normativy 2024'!#REF!,'Normativy 2024'!#REF!</definedName>
    <definedName name="Z_4491993C_3C9E_4226_B31A_911CEA7B6DA6_.wvu.Cols" localSheetId="0" hidden="1">'Normativy 2024'!#REF!,'Normativy 2024'!#REF!,'Normativy 2024'!#REF!,'Normativy 2024'!#REF!</definedName>
    <definedName name="Z_4491993C_3C9E_4226_B31A_911CEA7B6DA6_.wvu.FilterData" localSheetId="0" hidden="1">'Normativy 2024'!$A$3:$M$22</definedName>
    <definedName name="Z_4491993C_3C9E_4226_B31A_911CEA7B6DA6_.wvu.PrintTitles" localSheetId="0" hidden="1">'Normativy 2024'!$A:$A,'Normativy 2024'!$3:$3</definedName>
    <definedName name="Z_5D241DBD_A98C_49C8_AC7E_2CA4EDF6359A_.wvu.Cols" localSheetId="0" hidden="1">'Normativy 2024'!$F:$J</definedName>
    <definedName name="Z_5D241DBD_A98C_49C8_AC7E_2CA4EDF6359A_.wvu.FilterData" localSheetId="0" hidden="1">'Normativy 2024'!$A$3:$M$42</definedName>
    <definedName name="Z_5D241DBD_A98C_49C8_AC7E_2CA4EDF6359A_.wvu.PrintTitles" localSheetId="0" hidden="1">'Normativy 2024'!$A:$A,'Normativy 2024'!$3:$3</definedName>
    <definedName name="Z_5F8A58B2_A524_4A73_9A95_2F9845413B33_.wvu.FilterData" localSheetId="0" hidden="1">'Normativy 2024'!$A$3:$M$22</definedName>
    <definedName name="Z_7A267E7D_5541_425C_9EA4_667F7FAC38C8_.wvu.Cols" localSheetId="0" hidden="1">'Normativy 2024'!$F:$J</definedName>
    <definedName name="Z_7A267E7D_5541_425C_9EA4_667F7FAC38C8_.wvu.FilterData" localSheetId="0" hidden="1">'Normativy 2024'!$A$3:$M$42</definedName>
    <definedName name="Z_7A267E7D_5541_425C_9EA4_667F7FAC38C8_.wvu.PrintTitles" localSheetId="0" hidden="1">'Normativy 2024'!$A:$A,'Normativy 2024'!$3:$3</definedName>
    <definedName name="Z_83930C79_823D_4BFA_AC77_42E7396856F5_.wvu.Cols" localSheetId="0" hidden="1">'Normativy 2024'!$F:$J</definedName>
    <definedName name="Z_83930C79_823D_4BFA_AC77_42E7396856F5_.wvu.FilterData" localSheetId="0" hidden="1">'Normativy 2024'!$A$3:$M$42</definedName>
    <definedName name="Z_83930C79_823D_4BFA_AC77_42E7396856F5_.wvu.PrintTitles" localSheetId="0" hidden="1">'Normativy 2024'!$A:$A,'Normativy 2024'!$3:$3</definedName>
    <definedName name="Z_912F4FA1_95A3_4482_AAA9_038E0DC21F7D_.wvu.FilterData" localSheetId="0" hidden="1">'Normativy 2024'!$A$3:$M$42</definedName>
    <definedName name="Z_912F4FA1_95A3_4482_AAA9_038E0DC21F7D_.wvu.PrintTitles" localSheetId="0" hidden="1">'Normativy 2024'!$A:$A,'Normativy 2024'!$3:$3</definedName>
    <definedName name="Z_97729222_926C_4315_89C2_2FABBD20BF17_.wvu.Cols" localSheetId="0" hidden="1">'Normativy 2024'!#REF!,'Normativy 2024'!#REF!,'Normativy 2024'!$F:$J,'Normativy 2024'!#REF!,'Normativy 2024'!#REF!</definedName>
    <definedName name="Z_97729222_926C_4315_89C2_2FABBD20BF17_.wvu.FilterData" localSheetId="0" hidden="1">'Normativy 2024'!$A$3:$M$42</definedName>
    <definedName name="Z_97729222_926C_4315_89C2_2FABBD20BF17_.wvu.PrintTitles" localSheetId="0" hidden="1">'Normativy 2024'!$A:$A,'Normativy 2024'!$3:$3</definedName>
    <definedName name="Z_9B49D353_A68B_40CB_B515_5DC152B99F41_.wvu.Cols" localSheetId="0" hidden="1">'Normativy 2024'!#REF!,'Normativy 2024'!#REF!</definedName>
    <definedName name="Z_9B49D353_A68B_40CB_B515_5DC152B99F41_.wvu.PrintTitles" localSheetId="0" hidden="1">'Normativy 2024'!$A:$A,'Normativy 2024'!$3:$3</definedName>
    <definedName name="Z_9B49D353_A68B_40CB_B515_5DC152B99F41_.wvu.Rows" localSheetId="0" hidden="1">'Normativy 2024'!#REF!,'Normativy 2024'!#REF!</definedName>
    <definedName name="Z_F08030CE_B017_4F68_B952_42E60474C44D_.wvu.Cols" localSheetId="0" hidden="1">'Normativy 2024'!$F:$J,'Normativy 2024'!#REF!</definedName>
    <definedName name="Z_F08030CE_B017_4F68_B952_42E60474C44D_.wvu.FilterData" localSheetId="0" hidden="1">'Normativy 2024'!$A$3:$M$42</definedName>
    <definedName name="Z_F08030CE_B017_4F68_B952_42E60474C44D_.wvu.PrintTitles" localSheetId="0" hidden="1">'Normativy 2024'!$2:$3</definedName>
    <definedName name="Z_F2AFE41E_FD98_4DB8_8A08_84FF1FEBC455_.wvu.Cols" localSheetId="0" hidden="1">'Normativy 2024'!#REF!,'Normativy 2024'!#REF!</definedName>
    <definedName name="Z_F2AFE41E_FD98_4DB8_8A08_84FF1FEBC455_.wvu.PrintTitles" localSheetId="0" hidden="1">'Normativy 2024'!$A:$A,'Normativy 2024'!$3:$3</definedName>
    <definedName name="Z_F2AFE41E_FD98_4DB8_8A08_84FF1FEBC455_.wvu.Rows" localSheetId="0" hidden="1">'Normativy 2024'!#REF!,'Normativy 2024'!#REF!</definedName>
    <definedName name="Z_F9022AAB_6417_4047_A295_A6122F1907FA_.wvu.Cols" localSheetId="0" hidden="1">'Normativy 2024'!#REF!,'Normativy 2024'!#REF!,'Normativy 2024'!$F:$J,'Normativy 2024'!#REF!,'Normativy 2024'!#REF!</definedName>
    <definedName name="Z_F9022AAB_6417_4047_A295_A6122F1907FA_.wvu.FilterData" localSheetId="0" hidden="1">'Normativy 2024'!$A$3:$M$42</definedName>
    <definedName name="Z_F9022AAB_6417_4047_A295_A6122F1907FA_.wvu.PrintTitles" localSheetId="0" hidden="1">'Normativy 2024'!$A:$A,'Normativy 2024'!$3:$3</definedName>
  </definedNames>
  <calcPr calcId="191029"/>
  <customWorkbookViews>
    <customWorkbookView name="Jan Vaníček - vlastní zobrazení" guid="{4491993C-3C9E-4226-B31A-911CEA7B6DA6}" mergeInterval="0" personalView="1" maximized="1" xWindow="1" yWindow="1" windowWidth="1276" windowHeight="908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Třísková Dana - vlastní pohled" guid="{08647E53-1328-4593-BE6D-7D1D4FBC93CE}" mergeInterval="0" personalView="1" maximized="1" windowWidth="1020" windowHeight="605" tabRatio="601" activeSheetId="1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V.Jarkovský - vlastní pohled" guid="{F2AFE41E-FD98-4DB8-8A08-84FF1FEBC455}" mergeInterval="0" personalView="1" maximized="1" windowWidth="1276" windowHeight="852" tabRatio="601" activeSheetId="3"/>
    <customWorkbookView name="395 - vlastní pohled" guid="{7A267E7D-5541-425C-9EA4-667F7FAC38C8}" mergeInterval="0" personalView="1" maximized="1" windowWidth="1276" windowHeight="852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Václav Jarkovský - vlastní zobrazení" guid="{912F4FA1-95A3-4482-AAA9-038E0DC21F7D}" mergeInterval="0" personalView="1" maximized="1" xWindow="1" yWindow="1" windowWidth="1276" windowHeight="885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 s="1"/>
  <c r="J23" i="1" s="1"/>
  <c r="I23" i="1" l="1"/>
  <c r="L23" i="1" s="1"/>
  <c r="F34" i="1" l="1"/>
  <c r="G33" i="1"/>
  <c r="F33" i="1"/>
  <c r="F30" i="1"/>
  <c r="F29" i="1"/>
  <c r="G32" i="1" l="1"/>
  <c r="G36" i="1"/>
  <c r="G28" i="1"/>
  <c r="H33" i="1"/>
  <c r="J33" i="1" s="1"/>
  <c r="G30" i="1"/>
  <c r="H30" i="1" s="1"/>
  <c r="J30" i="1" s="1"/>
  <c r="G34" i="1"/>
  <c r="H34" i="1" s="1"/>
  <c r="J34" i="1" s="1"/>
  <c r="F31" i="1"/>
  <c r="F35" i="1"/>
  <c r="G31" i="1"/>
  <c r="G29" i="1"/>
  <c r="H29" i="1" s="1"/>
  <c r="J29" i="1" s="1"/>
  <c r="G35" i="1"/>
  <c r="F28" i="1"/>
  <c r="F32" i="1"/>
  <c r="F36" i="1"/>
  <c r="H28" i="1" l="1"/>
  <c r="J28" i="1" s="1"/>
  <c r="H32" i="1"/>
  <c r="J32" i="1" s="1"/>
  <c r="H36" i="1"/>
  <c r="J36" i="1" s="1"/>
  <c r="H31" i="1"/>
  <c r="J31" i="1" s="1"/>
  <c r="I34" i="1"/>
  <c r="I30" i="1"/>
  <c r="I29" i="1"/>
  <c r="I33" i="1"/>
  <c r="H35" i="1"/>
  <c r="J35" i="1" s="1"/>
  <c r="L34" i="1" l="1"/>
  <c r="I32" i="1"/>
  <c r="L32" i="1" s="1"/>
  <c r="I28" i="1"/>
  <c r="L28" i="1" s="1"/>
  <c r="L29" i="1"/>
  <c r="I36" i="1"/>
  <c r="L36" i="1" s="1"/>
  <c r="L33" i="1"/>
  <c r="L30" i="1"/>
  <c r="I31" i="1"/>
  <c r="L31" i="1" s="1"/>
  <c r="I35" i="1"/>
  <c r="L35" i="1" l="1"/>
  <c r="G26" i="1" l="1"/>
  <c r="G12" i="1" l="1"/>
  <c r="G13" i="1"/>
  <c r="G11" i="1"/>
  <c r="G14" i="1"/>
  <c r="F26" i="1" l="1"/>
  <c r="G22" i="1" l="1"/>
  <c r="F12" i="1"/>
  <c r="H12" i="1" s="1"/>
  <c r="F11" i="1"/>
  <c r="H11" i="1" s="1"/>
  <c r="F22" i="1"/>
  <c r="F7" i="1"/>
  <c r="H26" i="1"/>
  <c r="I11" i="1" l="1"/>
  <c r="J11" i="1"/>
  <c r="I12" i="1"/>
  <c r="J12" i="1"/>
  <c r="I26" i="1"/>
  <c r="J26" i="1"/>
  <c r="H7" i="1"/>
  <c r="H22" i="1"/>
  <c r="I7" i="1" l="1"/>
  <c r="J7" i="1"/>
  <c r="I22" i="1"/>
  <c r="J22" i="1"/>
  <c r="L11" i="1"/>
  <c r="L26" i="1"/>
  <c r="L12" i="1"/>
  <c r="L22" i="1" l="1"/>
  <c r="L7" i="1"/>
</calcChain>
</file>

<file path=xl/sharedStrings.xml><?xml version="1.0" encoding="utf-8"?>
<sst xmlns="http://schemas.openxmlformats.org/spreadsheetml/2006/main" count="170" uniqueCount="70">
  <si>
    <t>Stravovaného ve školní jídelně, jde-li o žáka mateřské školy</t>
  </si>
  <si>
    <t>Pedagogicko-psychologické poradně (PPP)</t>
  </si>
  <si>
    <t>Speciálním pedagogickém centru (SPC)</t>
  </si>
  <si>
    <t>Žáka (dítě, ubytovaného, stravovaného, ...) v (ve)</t>
  </si>
  <si>
    <t>vztažené na:</t>
  </si>
  <si>
    <t>x</t>
  </si>
  <si>
    <r>
      <t>X</t>
    </r>
    <r>
      <rPr>
        <vertAlign val="superscript"/>
        <sz val="10"/>
        <rFont val="Arial CE"/>
        <family val="2"/>
        <charset val="238"/>
      </rPr>
      <t>3</t>
    </r>
  </si>
  <si>
    <r>
      <t>X</t>
    </r>
    <r>
      <rPr>
        <vertAlign val="superscript"/>
        <sz val="10"/>
        <rFont val="Arial CE"/>
        <family val="2"/>
        <charset val="238"/>
      </rPr>
      <t>2</t>
    </r>
  </si>
  <si>
    <t>hodnoty nejsou stanoveny - nepředpokládá se podíl nepedagogické práce v normativu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</si>
  <si>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</si>
  <si>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</si>
  <si>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</si>
  <si>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</si>
  <si>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</si>
  <si>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</si>
  <si>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</si>
  <si>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</si>
  <si>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r>
      <t>X</t>
    </r>
    <r>
      <rPr>
        <vertAlign val="superscript"/>
        <sz val="10"/>
        <rFont val="Arial CE"/>
        <family val="2"/>
        <charset val="238"/>
      </rPr>
      <t>1</t>
    </r>
  </si>
  <si>
    <t>K ped
Kč</t>
  </si>
  <si>
    <t>Kneped
Kč</t>
  </si>
  <si>
    <t>Celodenně stravovaného (ubytovaní v DM, internátu spec. škol)</t>
  </si>
  <si>
    <t>Celod. strav. bez obědů  (ubytovaní v DM, internátu spec. škol)</t>
  </si>
  <si>
    <t>.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</si>
  <si>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</si>
  <si>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Vysvětlivky</t>
  </si>
  <si>
    <r>
      <t>X</t>
    </r>
    <r>
      <rPr>
        <vertAlign val="superscript"/>
        <sz val="10"/>
        <color indexed="8"/>
        <rFont val="Arial CE"/>
        <family val="2"/>
        <charset val="238"/>
      </rPr>
      <t>1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</si>
  <si>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3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</si>
  <si>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2</t>
    </r>
  </si>
  <si>
    <t xml:space="preserve">     - 0,33 násobku normativu stravování dětí z MŠ pro stejné počty strávníků,</t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</si>
  <si>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</si>
  <si>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</si>
  <si>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</si>
  <si>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t>ÚZ 33353</t>
  </si>
  <si>
    <t>Stravov. ve školní jídelně, jde-li o žáka střední školy nebo VOŠ</t>
  </si>
  <si>
    <r>
      <rPr>
        <u/>
        <sz val="10"/>
        <rFont val="Times New Roman"/>
        <family val="1"/>
        <charset val="238"/>
      </rPr>
      <t>Stravování ve školní výdejně</t>
    </r>
    <r>
      <rPr>
        <sz val="10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</si>
  <si>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r>
      <t xml:space="preserve">Ve školní jídelně vařící pro výdejnu bude výše normativu příslušného </t>
    </r>
    <r>
      <rPr>
        <u/>
        <sz val="10"/>
        <rFont val="Times New Roman"/>
        <family val="1"/>
        <charset val="238"/>
      </rPr>
      <t>pro výkony „vývařovny</t>
    </r>
    <r>
      <rPr>
        <sz val="10"/>
        <rFont val="Times New Roman"/>
        <family val="1"/>
        <charset val="238"/>
      </rPr>
      <t>“ odvozena</t>
    </r>
  </si>
  <si>
    <t>U výdejen MŠ bude finanční normativ výdejny odpovídat 0,33 normativu srovnatelné školní jídelny MŠ (s kuchyní) se stejnými výkony, u vývařoven pro stravované děti MŠ ve výši 0,67 násobku normativu použitého pro rozpis jídelny.</t>
  </si>
  <si>
    <t>Klienta v (ve)</t>
  </si>
  <si>
    <t>u ŠD, ŠK, DM a ŠJ MŠ, ZŠ a SŠ  KÚ stanovil Np a No ve formě plynulé závislosti na velikosti výkonů</t>
  </si>
  <si>
    <t>hodnoty nejsou stanoveny - nepředpokládá se podíl pedagogické práce v normativu, u ŠD je pokrýváno do výše Phmax</t>
  </si>
  <si>
    <t>Školní družině (pravidelná denní docházka)</t>
  </si>
  <si>
    <t>Ubytovaného v domově mládeže, jde-li o žáka ZŠ, SŠ</t>
  </si>
  <si>
    <t>Ubytovaného v domově mládeže, jde-li o studenta VOŠ</t>
  </si>
  <si>
    <t>ubytovaného v internátu, jde li o žáka vzdělávaného v základní škole speciální, ve třídě přípravného stupně základní školy speciální, nebo ve škole samostatně zřízené podle § 16 odst. 9 školského zákona pro děti nebo žáky s těžkým zdravotním postižením</t>
  </si>
  <si>
    <t>ubytovaného v internátu, jde li o žáka vzdělávaného ve škole samostatně zřízené podle § 16 odst. 9 školského zákona pro děti nebo žáky s jiným než těžkým zdravotním postižením</t>
  </si>
  <si>
    <t>klienti s mentálním postižením</t>
  </si>
  <si>
    <t>klienti post. sluchově</t>
  </si>
  <si>
    <t>klienti post. zrakově</t>
  </si>
  <si>
    <t>klienti post. tělesně</t>
  </si>
  <si>
    <t>klienti ostatní</t>
  </si>
  <si>
    <t>klienti s diagn. vadou řeči</t>
  </si>
  <si>
    <t>klienti s post. více vadami</t>
  </si>
  <si>
    <t>klienti post. autismem</t>
  </si>
  <si>
    <t>klienti  jiný zdr. stav</t>
  </si>
  <si>
    <t>kurzu pro získ. základního vzdělání dle §55 z. 564/2004 Sb. v dálkové a dist. formě vzdělávání (individ. konzultace)</t>
  </si>
  <si>
    <t>normativ pro DD se 2 výchovnými skupinami</t>
  </si>
  <si>
    <t>Normativ na rodinnou skupinu v dětském domově se 3 a více výchovnými skupinami (Np=počet skupin/úvazek pedagoga, No = skupin / úvazek nepedagoga)</t>
  </si>
  <si>
    <t>ONIV přímé</t>
  </si>
  <si>
    <t xml:space="preserve"> školním klubu s pravidelnou denní docházkou</t>
  </si>
  <si>
    <t xml:space="preserve"> školním klubu s pravidelnou docházkou</t>
  </si>
  <si>
    <t>Soustava normativů a komponent pro rozpis rozpočtu přímých výdajů na vzdělávání pro rok 2024</t>
  </si>
  <si>
    <t>Np kraj
2024</t>
  </si>
  <si>
    <t>No kraj
2024</t>
  </si>
  <si>
    <r>
      <t>komponenty pro stanovení normativu na jednotku výkonů -</t>
    </r>
    <r>
      <rPr>
        <b/>
        <sz val="10"/>
        <color indexed="8"/>
        <rFont val="Arial CE"/>
        <charset val="238"/>
      </rPr>
      <t xml:space="preserve"> r. 2024</t>
    </r>
  </si>
  <si>
    <t>Normativy NIV ze státního rozpočtu v roce 2024</t>
  </si>
  <si>
    <t>finanční normativ pro rozpis rozpočtu pro r. 2024 v Kč</t>
  </si>
  <si>
    <t xml:space="preserve">Klienta ve středisku pro volný čas dětí a mládeže (SVČ, SZČ),  který je přijat k </t>
  </si>
  <si>
    <t xml:space="preserve">1 nebo více činnostem s pravidelnou docházkou, které se konají 
v rozsahu více než 3 hodiny týdně </t>
  </si>
  <si>
    <t xml:space="preserve"> 1 nebo více činnostem s pravidelnou docházkou, které se konají 
v rozsahu nejvýše 3 hodiny týdně </t>
  </si>
  <si>
    <t>1 nebo více táborům, a to na dobu alespoň 5 po sobě jdoucích dnů,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</si>
</sst>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č_-;\-* #,##0.00\ _K_č_-;_-* &quot;-&quot;??\ _K_č_-;_-@_-"/>
    <numFmt numFmtId="165" formatCode="#,##0.0"/>
    <numFmt numFmtId="166" formatCode="#,##0.000"/>
    <numFmt numFmtId="167" formatCode="#,##0.0000"/>
    <numFmt numFmtId="168" formatCode="_-* #,##0.0\ _K_č_-;\-* #,##0.0\ _K_č_-;_-* &quot;-&quot;??\ _K_č_-;_-@_-"/>
  </numFmts>
  <fonts count="27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2"/>
      <name val="Arial CE"/>
      <charset val="238"/>
    </font>
    <font>
      <b/>
      <sz val="10"/>
      <color indexed="8"/>
      <name val="Arial CE"/>
      <charset val="238"/>
    </font>
    <font>
      <vertAlign val="superscript"/>
      <sz val="10"/>
      <color indexed="8"/>
      <name val="Arial CE"/>
      <family val="2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rgb="FFFF0000"/>
      <name val="Arial CE"/>
      <charset val="238"/>
    </font>
    <font>
      <sz val="10"/>
      <color rgb="FF000000"/>
      <name val="Arial CE"/>
      <charset val="238"/>
    </font>
    <font>
      <u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theme="1"/>
      <name val="Arial CE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1" fontId="13" fillId="0" borderId="30" xfId="0" applyNumberFormat="1" applyFont="1" applyFill="1" applyBorder="1" applyAlignment="1">
      <alignment horizontal="right"/>
    </xf>
    <xf numFmtId="1" fontId="8" fillId="0" borderId="11" xfId="0" applyNumberFormat="1" applyFont="1" applyFill="1" applyBorder="1" applyAlignment="1">
      <alignment horizontal="right"/>
    </xf>
    <xf numFmtId="1" fontId="9" fillId="0" borderId="11" xfId="0" applyNumberFormat="1" applyFont="1" applyFill="1" applyBorder="1" applyAlignment="1">
      <alignment horizontal="right"/>
    </xf>
    <xf numFmtId="1" fontId="10" fillId="0" borderId="11" xfId="0" applyNumberFormat="1" applyFont="1" applyFill="1" applyBorder="1" applyAlignment="1">
      <alignment horizontal="right"/>
    </xf>
    <xf numFmtId="1" fontId="0" fillId="0" borderId="30" xfId="0" applyNumberFormat="1" applyFill="1" applyBorder="1" applyAlignment="1">
      <alignment horizontal="right"/>
    </xf>
    <xf numFmtId="1" fontId="11" fillId="0" borderId="30" xfId="0" applyNumberFormat="1" applyFont="1" applyFill="1" applyBorder="1" applyAlignment="1">
      <alignment horizontal="right"/>
    </xf>
    <xf numFmtId="1" fontId="9" fillId="0" borderId="1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2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165" fontId="3" fillId="0" borderId="24" xfId="0" applyNumberFormat="1" applyFont="1" applyFill="1" applyBorder="1" applyAlignment="1">
      <alignment horizontal="center"/>
    </xf>
    <xf numFmtId="165" fontId="3" fillId="0" borderId="25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top"/>
    </xf>
    <xf numFmtId="4" fontId="18" fillId="0" borderId="7" xfId="0" applyNumberFormat="1" applyFont="1" applyFill="1" applyBorder="1" applyAlignment="1">
      <alignment horizontal="center"/>
    </xf>
    <xf numFmtId="4" fontId="18" fillId="0" borderId="6" xfId="0" applyNumberFormat="1" applyFont="1" applyFill="1" applyBorder="1" applyAlignment="1">
      <alignment horizontal="center"/>
    </xf>
    <xf numFmtId="0" fontId="4" fillId="0" borderId="27" xfId="0" applyFont="1" applyFill="1" applyBorder="1" applyAlignment="1"/>
    <xf numFmtId="0" fontId="4" fillId="0" borderId="31" xfId="0" applyFont="1" applyFill="1" applyBorder="1" applyAlignment="1"/>
    <xf numFmtId="3" fontId="20" fillId="0" borderId="12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0" fontId="21" fillId="0" borderId="26" xfId="0" applyFont="1" applyFill="1" applyBorder="1" applyAlignment="1">
      <alignment horizontal="left"/>
    </xf>
    <xf numFmtId="0" fontId="21" fillId="0" borderId="27" xfId="0" applyFont="1" applyFill="1" applyBorder="1" applyAlignment="1">
      <alignment horizontal="center"/>
    </xf>
    <xf numFmtId="3" fontId="20" fillId="0" borderId="27" xfId="0" applyNumberFormat="1" applyFont="1" applyFill="1" applyBorder="1" applyAlignment="1">
      <alignment horizontal="center"/>
    </xf>
    <xf numFmtId="0" fontId="20" fillId="0" borderId="26" xfId="0" applyFont="1" applyFill="1" applyBorder="1" applyAlignment="1"/>
    <xf numFmtId="0" fontId="20" fillId="0" borderId="27" xfId="0" applyFont="1" applyFill="1" applyBorder="1" applyAlignment="1"/>
    <xf numFmtId="0" fontId="21" fillId="0" borderId="28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3" fontId="20" fillId="0" borderId="27" xfId="0" applyNumberFormat="1" applyFont="1" applyFill="1" applyBorder="1" applyAlignment="1">
      <alignment horizontal="center" vertical="center" wrapText="1"/>
    </xf>
    <xf numFmtId="3" fontId="20" fillId="0" borderId="8" xfId="0" applyNumberFormat="1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3" fontId="20" fillId="0" borderId="19" xfId="0" applyNumberFormat="1" applyFont="1" applyFill="1" applyBorder="1" applyAlignment="1">
      <alignment horizontal="center"/>
    </xf>
    <xf numFmtId="3" fontId="20" fillId="0" borderId="30" xfId="0" applyNumberFormat="1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0" fontId="21" fillId="0" borderId="42" xfId="0" applyFont="1" applyFill="1" applyBorder="1" applyAlignment="1">
      <alignment horizontal="center"/>
    </xf>
    <xf numFmtId="0" fontId="21" fillId="0" borderId="43" xfId="0" applyFont="1" applyFill="1" applyBorder="1" applyAlignment="1">
      <alignment horizontal="center"/>
    </xf>
    <xf numFmtId="168" fontId="21" fillId="0" borderId="33" xfId="1" applyNumberFormat="1" applyFont="1" applyFill="1" applyBorder="1" applyAlignment="1">
      <alignment horizontal="center"/>
    </xf>
    <xf numFmtId="4" fontId="17" fillId="0" borderId="5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/>
    </xf>
    <xf numFmtId="3" fontId="20" fillId="0" borderId="11" xfId="0" applyNumberFormat="1" applyFont="1" applyFill="1" applyBorder="1" applyAlignment="1">
      <alignment horizontal="center"/>
    </xf>
    <xf numFmtId="4" fontId="17" fillId="0" borderId="14" xfId="0" applyNumberFormat="1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4" fontId="17" fillId="0" borderId="7" xfId="0" applyNumberFormat="1" applyFont="1" applyFill="1" applyBorder="1" applyAlignment="1">
      <alignment horizontal="center"/>
    </xf>
    <xf numFmtId="4" fontId="17" fillId="0" borderId="32" xfId="0" applyNumberFormat="1" applyFont="1" applyFill="1" applyBorder="1" applyAlignment="1">
      <alignment horizontal="center"/>
    </xf>
    <xf numFmtId="3" fontId="20" fillId="0" borderId="17" xfId="0" applyNumberFormat="1" applyFont="1" applyFill="1" applyBorder="1" applyAlignment="1">
      <alignment horizontal="center"/>
    </xf>
    <xf numFmtId="165" fontId="17" fillId="0" borderId="14" xfId="0" applyNumberFormat="1" applyFont="1" applyFill="1" applyBorder="1" applyAlignment="1">
      <alignment horizontal="center"/>
    </xf>
    <xf numFmtId="165" fontId="18" fillId="0" borderId="2" xfId="0" applyNumberFormat="1" applyFont="1" applyFill="1" applyBorder="1" applyAlignment="1">
      <alignment horizontal="center"/>
    </xf>
    <xf numFmtId="4" fontId="17" fillId="0" borderId="15" xfId="0" applyNumberFormat="1" applyFont="1" applyFill="1" applyBorder="1" applyAlignment="1">
      <alignment horizontal="center"/>
    </xf>
    <xf numFmtId="165" fontId="17" fillId="0" borderId="15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21" fillId="0" borderId="33" xfId="0" applyNumberFormat="1" applyFont="1" applyFill="1" applyBorder="1" applyAlignment="1">
      <alignment horizontal="center"/>
    </xf>
    <xf numFmtId="165" fontId="17" fillId="0" borderId="42" xfId="0" applyNumberFormat="1" applyFont="1" applyFill="1" applyBorder="1" applyAlignment="1">
      <alignment horizontal="center"/>
    </xf>
    <xf numFmtId="165" fontId="17" fillId="0" borderId="5" xfId="0" applyNumberFormat="1" applyFont="1" applyFill="1" applyBorder="1" applyAlignment="1">
      <alignment horizontal="center"/>
    </xf>
    <xf numFmtId="165" fontId="18" fillId="0" borderId="18" xfId="0" applyNumberFormat="1" applyFont="1" applyFill="1" applyBorder="1" applyAlignment="1">
      <alignment horizontal="center"/>
    </xf>
    <xf numFmtId="165" fontId="21" fillId="0" borderId="4" xfId="0" applyNumberFormat="1" applyFont="1" applyFill="1" applyBorder="1" applyAlignment="1">
      <alignment horizontal="center"/>
    </xf>
    <xf numFmtId="165" fontId="17" fillId="0" borderId="44" xfId="0" applyNumberFormat="1" applyFont="1" applyFill="1" applyBorder="1" applyAlignment="1">
      <alignment horizontal="center"/>
    </xf>
    <xf numFmtId="165" fontId="17" fillId="0" borderId="37" xfId="0" applyNumberFormat="1" applyFont="1" applyFill="1" applyBorder="1" applyAlignment="1">
      <alignment horizontal="center"/>
    </xf>
    <xf numFmtId="3" fontId="20" fillId="0" borderId="10" xfId="0" applyNumberFormat="1" applyFont="1" applyFill="1" applyBorder="1" applyAlignment="1">
      <alignment horizontal="center"/>
    </xf>
    <xf numFmtId="165" fontId="21" fillId="0" borderId="43" xfId="0" applyNumberFormat="1" applyFont="1" applyFill="1" applyBorder="1" applyAlignment="1">
      <alignment horizontal="center"/>
    </xf>
    <xf numFmtId="165" fontId="17" fillId="0" borderId="4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/>
    <xf numFmtId="0" fontId="4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" fontId="19" fillId="0" borderId="11" xfId="0" applyNumberFormat="1" applyFont="1" applyFill="1" applyBorder="1" applyAlignment="1">
      <alignment horizontal="right" wrapText="1"/>
    </xf>
    <xf numFmtId="1" fontId="12" fillId="0" borderId="10" xfId="0" applyNumberFormat="1" applyFont="1" applyFill="1" applyBorder="1" applyAlignment="1">
      <alignment horizontal="right"/>
    </xf>
    <xf numFmtId="0" fontId="21" fillId="0" borderId="19" xfId="0" applyFont="1" applyFill="1" applyBorder="1" applyAlignment="1">
      <alignment horizontal="center"/>
    </xf>
    <xf numFmtId="4" fontId="17" fillId="0" borderId="45" xfId="0" applyNumberFormat="1" applyFont="1" applyFill="1" applyBorder="1" applyAlignment="1">
      <alignment horizontal="center"/>
    </xf>
    <xf numFmtId="4" fontId="18" fillId="0" borderId="21" xfId="0" applyNumberFormat="1" applyFont="1" applyFill="1" applyBorder="1" applyAlignment="1">
      <alignment horizontal="center"/>
    </xf>
    <xf numFmtId="3" fontId="20" fillId="0" borderId="22" xfId="0" applyNumberFormat="1" applyFont="1" applyFill="1" applyBorder="1" applyAlignment="1">
      <alignment horizontal="center"/>
    </xf>
    <xf numFmtId="3" fontId="20" fillId="0" borderId="13" xfId="0" applyNumberFormat="1" applyFont="1" applyFill="1" applyBorder="1" applyAlignment="1">
      <alignment horizontal="center"/>
    </xf>
    <xf numFmtId="165" fontId="17" fillId="0" borderId="45" xfId="0" applyNumberFormat="1" applyFont="1" applyFill="1" applyBorder="1" applyAlignment="1">
      <alignment horizontal="center"/>
    </xf>
    <xf numFmtId="165" fontId="18" fillId="0" borderId="22" xfId="0" applyNumberFormat="1" applyFont="1" applyFill="1" applyBorder="1" applyAlignment="1">
      <alignment horizontal="center"/>
    </xf>
    <xf numFmtId="165" fontId="21" fillId="0" borderId="46" xfId="0" applyNumberFormat="1" applyFont="1" applyFill="1" applyBorder="1" applyAlignment="1">
      <alignment horizontal="center"/>
    </xf>
    <xf numFmtId="165" fontId="17" fillId="0" borderId="47" xfId="0" applyNumberFormat="1" applyFont="1" applyFill="1" applyBorder="1" applyAlignment="1">
      <alignment horizontal="center"/>
    </xf>
    <xf numFmtId="165" fontId="21" fillId="0" borderId="48" xfId="0" applyNumberFormat="1" applyFont="1" applyFill="1" applyBorder="1" applyAlignment="1">
      <alignment horizontal="center"/>
    </xf>
    <xf numFmtId="165" fontId="3" fillId="0" borderId="3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165" fontId="4" fillId="0" borderId="30" xfId="0" applyNumberFormat="1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4" fontId="17" fillId="0" borderId="14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 vertical="center"/>
    </xf>
    <xf numFmtId="3" fontId="20" fillId="0" borderId="12" xfId="0" applyNumberFormat="1" applyFont="1" applyFill="1" applyBorder="1" applyAlignment="1">
      <alignment horizontal="center" vertical="center"/>
    </xf>
    <xf numFmtId="165" fontId="17" fillId="0" borderId="14" xfId="0" applyNumberFormat="1" applyFont="1" applyFill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vertical="center"/>
    </xf>
    <xf numFmtId="165" fontId="21" fillId="0" borderId="7" xfId="0" applyNumberFormat="1" applyFont="1" applyFill="1" applyBorder="1" applyAlignment="1">
      <alignment horizontal="center" vertical="center"/>
    </xf>
    <xf numFmtId="165" fontId="18" fillId="0" borderId="34" xfId="0" applyNumberFormat="1" applyFont="1" applyFill="1" applyBorder="1" applyAlignment="1">
      <alignment horizontal="center" vertical="center"/>
    </xf>
    <xf numFmtId="165" fontId="17" fillId="0" borderId="32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3" fillId="0" borderId="20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3" fontId="20" fillId="0" borderId="17" xfId="0" applyNumberFormat="1" applyFont="1" applyFill="1" applyBorder="1" applyAlignment="1">
      <alignment horizontal="center" vertical="center"/>
    </xf>
    <xf numFmtId="1" fontId="9" fillId="0" borderId="30" xfId="0" applyNumberFormat="1" applyFont="1" applyFill="1" applyBorder="1" applyAlignment="1">
      <alignment horizontal="right"/>
    </xf>
    <xf numFmtId="165" fontId="22" fillId="0" borderId="24" xfId="0" applyNumberFormat="1" applyFont="1" applyFill="1" applyBorder="1" applyAlignment="1">
      <alignment horizontal="center"/>
    </xf>
    <xf numFmtId="165" fontId="17" fillId="0" borderId="25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 wrapText="1"/>
    </xf>
    <xf numFmtId="4" fontId="18" fillId="0" borderId="7" xfId="0" applyNumberFormat="1" applyFont="1" applyFill="1" applyBorder="1" applyAlignment="1">
      <alignment horizontal="center" vertical="center"/>
    </xf>
    <xf numFmtId="165" fontId="18" fillId="0" borderId="17" xfId="0" applyNumberFormat="1" applyFont="1" applyFill="1" applyBorder="1" applyAlignment="1">
      <alignment horizontal="center" vertical="center"/>
    </xf>
    <xf numFmtId="165" fontId="21" fillId="0" borderId="3" xfId="0" applyNumberFormat="1" applyFont="1" applyFill="1" applyBorder="1" applyAlignment="1">
      <alignment horizontal="center" vertical="center"/>
    </xf>
    <xf numFmtId="165" fontId="20" fillId="0" borderId="12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right"/>
    </xf>
    <xf numFmtId="165" fontId="17" fillId="0" borderId="12" xfId="0" applyNumberFormat="1" applyFont="1" applyFill="1" applyBorder="1" applyAlignment="1">
      <alignment horizontal="center"/>
    </xf>
    <xf numFmtId="4" fontId="17" fillId="0" borderId="6" xfId="0" applyNumberFormat="1" applyFont="1" applyFill="1" applyBorder="1" applyAlignment="1">
      <alignment horizontal="center"/>
    </xf>
    <xf numFmtId="165" fontId="17" fillId="0" borderId="43" xfId="0" applyNumberFormat="1" applyFont="1" applyFill="1" applyBorder="1" applyAlignment="1">
      <alignment horizontal="center"/>
    </xf>
    <xf numFmtId="3" fontId="20" fillId="0" borderId="18" xfId="0" applyNumberFormat="1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 vertical="center"/>
    </xf>
    <xf numFmtId="1" fontId="19" fillId="0" borderId="12" xfId="0" applyNumberFormat="1" applyFont="1" applyFill="1" applyBorder="1" applyAlignment="1">
      <alignment horizontal="right" wrapText="1"/>
    </xf>
    <xf numFmtId="165" fontId="0" fillId="0" borderId="0" xfId="0" applyNumberFormat="1" applyFill="1" applyAlignment="1">
      <alignment horizontal="center"/>
    </xf>
    <xf numFmtId="4" fontId="21" fillId="0" borderId="14" xfId="0" applyNumberFormat="1" applyFont="1" applyFill="1" applyBorder="1" applyAlignment="1">
      <alignment horizontal="center"/>
    </xf>
    <xf numFmtId="4" fontId="21" fillId="0" borderId="7" xfId="0" applyNumberFormat="1" applyFont="1" applyFill="1" applyBorder="1" applyAlignment="1">
      <alignment horizontal="center"/>
    </xf>
    <xf numFmtId="3" fontId="26" fillId="0" borderId="17" xfId="0" applyNumberFormat="1" applyFont="1" applyFill="1" applyBorder="1" applyAlignment="1">
      <alignment horizontal="center"/>
    </xf>
    <xf numFmtId="3" fontId="26" fillId="0" borderId="11" xfId="0" applyNumberFormat="1" applyFont="1" applyFill="1" applyBorder="1" applyAlignment="1">
      <alignment horizontal="center"/>
    </xf>
    <xf numFmtId="165" fontId="21" fillId="0" borderId="5" xfId="0" applyNumberFormat="1" applyFont="1" applyFill="1" applyBorder="1" applyAlignment="1">
      <alignment horizontal="center"/>
    </xf>
    <xf numFmtId="165" fontId="21" fillId="0" borderId="18" xfId="0" applyNumberFormat="1" applyFont="1" applyFill="1" applyBorder="1" applyAlignment="1">
      <alignment horizontal="center"/>
    </xf>
    <xf numFmtId="165" fontId="21" fillId="0" borderId="14" xfId="0" applyNumberFormat="1" applyFont="1" applyFill="1" applyBorder="1" applyAlignment="1">
      <alignment horizontal="center"/>
    </xf>
    <xf numFmtId="165" fontId="21" fillId="0" borderId="20" xfId="0" applyNumberFormat="1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32" xfId="0" applyNumberFormat="1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165" fontId="17" fillId="0" borderId="20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7" fontId="17" fillId="0" borderId="14" xfId="0" applyNumberFormat="1" applyFont="1" applyFill="1" applyBorder="1" applyAlignment="1">
      <alignment horizontal="center" vertical="center"/>
    </xf>
    <xf numFmtId="167" fontId="18" fillId="0" borderId="7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right" wrapText="1"/>
    </xf>
    <xf numFmtId="4" fontId="3" fillId="0" borderId="20" xfId="0" applyNumberFormat="1" applyFont="1" applyFill="1" applyBorder="1" applyAlignment="1">
      <alignment horizontal="center"/>
    </xf>
    <xf numFmtId="4" fontId="17" fillId="0" borderId="17" xfId="0" applyNumberFormat="1" applyFont="1" applyFill="1" applyBorder="1" applyAlignment="1">
      <alignment horizontal="center" vertical="center"/>
    </xf>
    <xf numFmtId="4" fontId="17" fillId="0" borderId="34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/>
    </xf>
    <xf numFmtId="4" fontId="17" fillId="0" borderId="3" xfId="0" applyNumberFormat="1" applyFont="1" applyFill="1" applyBorder="1" applyAlignment="1">
      <alignment horizontal="center" vertical="center"/>
    </xf>
    <xf numFmtId="1" fontId="11" fillId="0" borderId="30" xfId="0" applyNumberFormat="1" applyFont="1" applyFill="1" applyBorder="1" applyAlignment="1">
      <alignment horizontal="right" wrapText="1"/>
    </xf>
    <xf numFmtId="4" fontId="19" fillId="0" borderId="20" xfId="0" applyNumberFormat="1" applyFont="1" applyFill="1" applyBorder="1" applyAlignment="1">
      <alignment horizontal="left" wrapText="1"/>
    </xf>
    <xf numFmtId="4" fontId="19" fillId="0" borderId="17" xfId="0" applyNumberFormat="1" applyFont="1" applyFill="1" applyBorder="1" applyAlignment="1">
      <alignment horizontal="left" wrapText="1"/>
    </xf>
  </cellXfs>
  <cellStyles count="3">
    <cellStyle name="Čárka" xfId="1" builtinId="3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EDB3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4" sqref="D14"/>
    </sheetView>
  </sheetViews>
  <sheetFormatPr defaultRowHeight="12.75" outlineLevelCol="1" x14ac:dyDescent="0.2"/>
  <cols>
    <col min="1" max="1" width="55.140625" style="3" customWidth="1"/>
    <col min="2" max="2" width="8.7109375" style="27" customWidth="1"/>
    <col min="3" max="3" width="9.42578125" style="27" customWidth="1"/>
    <col min="4" max="4" width="8.42578125" style="28" customWidth="1"/>
    <col min="5" max="5" width="8.5703125" style="28" customWidth="1"/>
    <col min="6" max="6" width="12.42578125" style="27" customWidth="1" outlineLevel="1"/>
    <col min="7" max="7" width="10.140625" style="27" customWidth="1" outlineLevel="1"/>
    <col min="8" max="8" width="11.42578125" style="27" customWidth="1" outlineLevel="1"/>
    <col min="9" max="9" width="11.5703125" style="27" customWidth="1" outlineLevel="1"/>
    <col min="10" max="10" width="9.5703125" style="27" customWidth="1" outlineLevel="1"/>
    <col min="11" max="11" width="9.85546875" style="2" customWidth="1" outlineLevel="1"/>
    <col min="12" max="12" width="12.140625" style="2" customWidth="1"/>
    <col min="13" max="13" width="2" customWidth="1"/>
  </cols>
  <sheetData>
    <row r="1" spans="1:13" ht="16.5" thickBot="1" x14ac:dyDescent="0.25">
      <c r="A1" s="21" t="s">
        <v>60</v>
      </c>
      <c r="L1" s="85" t="s">
        <v>32</v>
      </c>
    </row>
    <row r="2" spans="1:13" ht="13.5" thickBot="1" x14ac:dyDescent="0.25">
      <c r="A2" s="12"/>
      <c r="B2" s="29" t="s">
        <v>63</v>
      </c>
      <c r="C2" s="30"/>
      <c r="D2" s="31"/>
      <c r="E2" s="31"/>
      <c r="F2" s="32" t="s">
        <v>65</v>
      </c>
      <c r="G2" s="33"/>
      <c r="H2" s="33"/>
      <c r="I2" s="33"/>
      <c r="J2" s="33"/>
      <c r="K2" s="24"/>
      <c r="L2" s="25"/>
    </row>
    <row r="3" spans="1:13" s="1" customFormat="1" ht="26.25" thickBot="1" x14ac:dyDescent="0.25">
      <c r="A3" s="14" t="s">
        <v>9</v>
      </c>
      <c r="B3" s="34" t="s">
        <v>61</v>
      </c>
      <c r="C3" s="35" t="s">
        <v>62</v>
      </c>
      <c r="D3" s="36" t="s">
        <v>18</v>
      </c>
      <c r="E3" s="37" t="s">
        <v>19</v>
      </c>
      <c r="F3" s="38" t="s">
        <v>10</v>
      </c>
      <c r="G3" s="39" t="s">
        <v>11</v>
      </c>
      <c r="H3" s="35" t="s">
        <v>12</v>
      </c>
      <c r="I3" s="40" t="s">
        <v>13</v>
      </c>
      <c r="J3" s="41" t="s">
        <v>14</v>
      </c>
      <c r="K3" s="16" t="s">
        <v>57</v>
      </c>
      <c r="L3" s="103" t="s">
        <v>15</v>
      </c>
      <c r="M3" s="13"/>
    </row>
    <row r="4" spans="1:13" ht="15.75" x14ac:dyDescent="0.25">
      <c r="A4" s="91" t="s">
        <v>64</v>
      </c>
      <c r="B4" s="42"/>
      <c r="C4" s="43"/>
      <c r="D4" s="44"/>
      <c r="E4" s="78"/>
      <c r="F4" s="42"/>
      <c r="G4" s="92"/>
      <c r="H4" s="48"/>
      <c r="I4" s="49"/>
      <c r="J4" s="50"/>
      <c r="K4" s="17"/>
      <c r="L4" s="104"/>
    </row>
    <row r="5" spans="1:13" ht="13.5" customHeight="1" x14ac:dyDescent="0.2">
      <c r="A5" s="4" t="s">
        <v>4</v>
      </c>
      <c r="B5" s="46"/>
      <c r="C5" s="51"/>
      <c r="D5" s="52"/>
      <c r="E5" s="45"/>
      <c r="F5" s="46"/>
      <c r="G5" s="47"/>
      <c r="H5" s="53"/>
      <c r="I5" s="54"/>
      <c r="J5" s="55"/>
      <c r="K5" s="18"/>
      <c r="L5" s="105"/>
    </row>
    <row r="6" spans="1:13" ht="14.25" x14ac:dyDescent="0.2">
      <c r="A6" s="132" t="s">
        <v>3</v>
      </c>
      <c r="B6" s="46"/>
      <c r="C6" s="51"/>
      <c r="D6" s="52"/>
      <c r="E6" s="45"/>
      <c r="F6" s="46"/>
      <c r="G6" s="47"/>
      <c r="H6" s="56"/>
      <c r="I6" s="54"/>
      <c r="J6" s="55"/>
      <c r="K6" s="18"/>
      <c r="L6" s="105"/>
    </row>
    <row r="7" spans="1:13" ht="25.5" x14ac:dyDescent="0.2">
      <c r="A7" s="90" t="s">
        <v>54</v>
      </c>
      <c r="B7" s="111">
        <v>18.71</v>
      </c>
      <c r="C7" s="112" t="s">
        <v>26</v>
      </c>
      <c r="D7" s="113">
        <v>48755</v>
      </c>
      <c r="E7" s="113" t="s">
        <v>5</v>
      </c>
      <c r="F7" s="114">
        <f>ROUND(D7/B7*12,1)</f>
        <v>31269.9</v>
      </c>
      <c r="G7" s="137" t="s">
        <v>26</v>
      </c>
      <c r="H7" s="116">
        <f t="shared" ref="H7" si="0">SUM(F7:G7)</f>
        <v>31269.9</v>
      </c>
      <c r="I7" s="117">
        <f>ROUND(H7*0.338,1)</f>
        <v>10569.2</v>
      </c>
      <c r="J7" s="118">
        <f>ROUND(H7*0.01,1)</f>
        <v>312.7</v>
      </c>
      <c r="K7" s="121">
        <v>11</v>
      </c>
      <c r="L7" s="119">
        <f>SUM(H7:K7)</f>
        <v>42162.8</v>
      </c>
      <c r="M7" s="120"/>
    </row>
    <row r="8" spans="1:13" ht="14.25" x14ac:dyDescent="0.2">
      <c r="A8" s="7" t="s">
        <v>40</v>
      </c>
      <c r="B8" s="61" t="s">
        <v>27</v>
      </c>
      <c r="C8" s="58" t="s">
        <v>25</v>
      </c>
      <c r="D8" s="65" t="s">
        <v>5</v>
      </c>
      <c r="E8" s="113">
        <v>22341</v>
      </c>
      <c r="F8" s="61" t="s">
        <v>27</v>
      </c>
      <c r="G8" s="62" t="s">
        <v>25</v>
      </c>
      <c r="H8" s="63" t="s">
        <v>25</v>
      </c>
      <c r="I8" s="61" t="s">
        <v>25</v>
      </c>
      <c r="J8" s="64" t="s">
        <v>25</v>
      </c>
      <c r="K8" s="121">
        <v>29</v>
      </c>
      <c r="L8" s="122" t="s">
        <v>17</v>
      </c>
      <c r="M8" s="120"/>
    </row>
    <row r="9" spans="1:13" ht="14.25" x14ac:dyDescent="0.2">
      <c r="A9" s="5" t="s">
        <v>58</v>
      </c>
      <c r="B9" s="61" t="s">
        <v>25</v>
      </c>
      <c r="C9" s="58" t="s">
        <v>25</v>
      </c>
      <c r="D9" s="113">
        <v>42390</v>
      </c>
      <c r="E9" s="113">
        <v>22341</v>
      </c>
      <c r="F9" s="61" t="s">
        <v>25</v>
      </c>
      <c r="G9" s="62" t="s">
        <v>25</v>
      </c>
      <c r="H9" s="63" t="s">
        <v>25</v>
      </c>
      <c r="I9" s="61" t="s">
        <v>25</v>
      </c>
      <c r="J9" s="64" t="s">
        <v>25</v>
      </c>
      <c r="K9" s="121">
        <v>20</v>
      </c>
      <c r="L9" s="122" t="s">
        <v>17</v>
      </c>
      <c r="M9" s="120"/>
    </row>
    <row r="10" spans="1:13" ht="14.25" x14ac:dyDescent="0.2">
      <c r="A10" s="5" t="s">
        <v>59</v>
      </c>
      <c r="B10" s="61" t="s">
        <v>25</v>
      </c>
      <c r="C10" s="58" t="s">
        <v>25</v>
      </c>
      <c r="D10" s="113">
        <v>42390</v>
      </c>
      <c r="E10" s="113">
        <v>22341</v>
      </c>
      <c r="F10" s="61" t="s">
        <v>25</v>
      </c>
      <c r="G10" s="62" t="s">
        <v>25</v>
      </c>
      <c r="H10" s="63" t="s">
        <v>25</v>
      </c>
      <c r="I10" s="61" t="s">
        <v>25</v>
      </c>
      <c r="J10" s="64" t="s">
        <v>25</v>
      </c>
      <c r="K10" s="121">
        <v>10</v>
      </c>
      <c r="L10" s="122" t="s">
        <v>17</v>
      </c>
      <c r="M10" s="120"/>
    </row>
    <row r="11" spans="1:13" ht="50.25" customHeight="1" x14ac:dyDescent="0.2">
      <c r="A11" s="90" t="s">
        <v>43</v>
      </c>
      <c r="B11" s="151">
        <v>6.28</v>
      </c>
      <c r="C11" s="128">
        <v>10.73</v>
      </c>
      <c r="D11" s="123">
        <v>43117</v>
      </c>
      <c r="E11" s="113">
        <v>25428</v>
      </c>
      <c r="F11" s="114">
        <f>ROUND(D11/B11*12,1)</f>
        <v>82389.2</v>
      </c>
      <c r="G11" s="115">
        <f>ROUND(E11/C11*12,1)</f>
        <v>28437.7</v>
      </c>
      <c r="H11" s="116">
        <f t="shared" ref="H11:H12" si="1">SUM(F11:G11)</f>
        <v>110826.9</v>
      </c>
      <c r="I11" s="117">
        <f t="shared" ref="I11:I12" si="2">ROUND(H11*0.338,1)</f>
        <v>37459.5</v>
      </c>
      <c r="J11" s="118">
        <f t="shared" ref="J11:J12" si="3">ROUND(H11*0.01,1)</f>
        <v>1108.3</v>
      </c>
      <c r="K11" s="121">
        <v>900</v>
      </c>
      <c r="L11" s="119">
        <f>SUM(H11:K11)</f>
        <v>150294.69999999998</v>
      </c>
      <c r="M11" s="120"/>
    </row>
    <row r="12" spans="1:13" ht="38.25" x14ac:dyDescent="0.2">
      <c r="A12" s="90" t="s">
        <v>44</v>
      </c>
      <c r="B12" s="111">
        <v>8.06</v>
      </c>
      <c r="C12" s="128">
        <v>12.26</v>
      </c>
      <c r="D12" s="123">
        <v>43117</v>
      </c>
      <c r="E12" s="113">
        <v>25428</v>
      </c>
      <c r="F12" s="114">
        <f>ROUND(D12/B12*12,1)</f>
        <v>64194</v>
      </c>
      <c r="G12" s="115">
        <f>ROUND(E12/C12*12,1)</f>
        <v>24888.7</v>
      </c>
      <c r="H12" s="116">
        <f t="shared" si="1"/>
        <v>89082.7</v>
      </c>
      <c r="I12" s="117">
        <f t="shared" si="2"/>
        <v>30110</v>
      </c>
      <c r="J12" s="118">
        <f t="shared" si="3"/>
        <v>890.8</v>
      </c>
      <c r="K12" s="121">
        <v>500</v>
      </c>
      <c r="L12" s="119">
        <f>SUM(H12:K12)</f>
        <v>120583.5</v>
      </c>
      <c r="M12" s="120"/>
    </row>
    <row r="13" spans="1:13" ht="14.25" x14ac:dyDescent="0.2">
      <c r="A13" s="7" t="s">
        <v>41</v>
      </c>
      <c r="B13" s="61" t="s">
        <v>25</v>
      </c>
      <c r="C13" s="22">
        <v>32.380000000000003</v>
      </c>
      <c r="D13" s="65">
        <v>44294</v>
      </c>
      <c r="E13" s="26">
        <v>25259</v>
      </c>
      <c r="F13" s="61" t="s">
        <v>25</v>
      </c>
      <c r="G13" s="67">
        <f>ROUND(E13/C13*12,1)</f>
        <v>9361</v>
      </c>
      <c r="H13" s="63" t="s">
        <v>25</v>
      </c>
      <c r="I13" s="61" t="s">
        <v>25</v>
      </c>
      <c r="J13" s="64" t="s">
        <v>25</v>
      </c>
      <c r="K13" s="121">
        <v>300</v>
      </c>
      <c r="L13" s="107" t="s">
        <v>17</v>
      </c>
    </row>
    <row r="14" spans="1:13" ht="14.25" x14ac:dyDescent="0.2">
      <c r="A14" s="7" t="s">
        <v>42</v>
      </c>
      <c r="B14" s="61" t="s">
        <v>25</v>
      </c>
      <c r="C14" s="22">
        <v>32.380000000000003</v>
      </c>
      <c r="D14" s="65">
        <v>44294</v>
      </c>
      <c r="E14" s="26">
        <v>25259</v>
      </c>
      <c r="F14" s="61" t="s">
        <v>25</v>
      </c>
      <c r="G14" s="67">
        <f>ROUND(E14/C14*12,1)</f>
        <v>9361</v>
      </c>
      <c r="H14" s="63" t="s">
        <v>25</v>
      </c>
      <c r="I14" s="61" t="s">
        <v>25</v>
      </c>
      <c r="J14" s="64" t="s">
        <v>25</v>
      </c>
      <c r="K14" s="121">
        <v>300</v>
      </c>
      <c r="L14" s="107" t="s">
        <v>17</v>
      </c>
    </row>
    <row r="15" spans="1:13" ht="14.25" x14ac:dyDescent="0.2">
      <c r="A15" s="6" t="s">
        <v>20</v>
      </c>
      <c r="B15" s="61" t="s">
        <v>27</v>
      </c>
      <c r="C15" s="58" t="s">
        <v>25</v>
      </c>
      <c r="D15" s="65" t="s">
        <v>5</v>
      </c>
      <c r="E15" s="26">
        <v>26003</v>
      </c>
      <c r="F15" s="61" t="s">
        <v>27</v>
      </c>
      <c r="G15" s="62" t="s">
        <v>25</v>
      </c>
      <c r="H15" s="63" t="s">
        <v>25</v>
      </c>
      <c r="I15" s="61" t="s">
        <v>25</v>
      </c>
      <c r="J15" s="64" t="s">
        <v>25</v>
      </c>
      <c r="K15" s="121">
        <v>88</v>
      </c>
      <c r="L15" s="107" t="s">
        <v>17</v>
      </c>
    </row>
    <row r="16" spans="1:13" ht="14.25" x14ac:dyDescent="0.2">
      <c r="A16" s="6" t="s">
        <v>21</v>
      </c>
      <c r="B16" s="61" t="s">
        <v>27</v>
      </c>
      <c r="C16" s="58" t="s">
        <v>25</v>
      </c>
      <c r="D16" s="65" t="s">
        <v>5</v>
      </c>
      <c r="E16" s="26">
        <v>26003</v>
      </c>
      <c r="F16" s="61" t="s">
        <v>27</v>
      </c>
      <c r="G16" s="62" t="s">
        <v>25</v>
      </c>
      <c r="H16" s="63" t="s">
        <v>25</v>
      </c>
      <c r="I16" s="61" t="s">
        <v>25</v>
      </c>
      <c r="J16" s="64" t="s">
        <v>25</v>
      </c>
      <c r="K16" s="121">
        <v>79</v>
      </c>
      <c r="L16" s="107" t="s">
        <v>17</v>
      </c>
    </row>
    <row r="17" spans="1:12" ht="14.25" x14ac:dyDescent="0.2">
      <c r="A17" s="5" t="s">
        <v>0</v>
      </c>
      <c r="B17" s="61" t="s">
        <v>27</v>
      </c>
      <c r="C17" s="58" t="s">
        <v>25</v>
      </c>
      <c r="D17" s="65" t="s">
        <v>5</v>
      </c>
      <c r="E17" s="26">
        <v>25646</v>
      </c>
      <c r="F17" s="61" t="s">
        <v>27</v>
      </c>
      <c r="G17" s="62" t="s">
        <v>25</v>
      </c>
      <c r="H17" s="63" t="s">
        <v>25</v>
      </c>
      <c r="I17" s="61" t="s">
        <v>25</v>
      </c>
      <c r="J17" s="64" t="s">
        <v>25</v>
      </c>
      <c r="K17" s="121">
        <v>54</v>
      </c>
      <c r="L17" s="107" t="s">
        <v>17</v>
      </c>
    </row>
    <row r="18" spans="1:12" ht="28.5" customHeight="1" x14ac:dyDescent="0.2">
      <c r="A18" s="5"/>
      <c r="B18" s="164" t="s">
        <v>36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06"/>
    </row>
    <row r="19" spans="1:12" ht="14.25" x14ac:dyDescent="0.2">
      <c r="A19" s="5" t="s">
        <v>16</v>
      </c>
      <c r="B19" s="61" t="s">
        <v>27</v>
      </c>
      <c r="C19" s="58" t="s">
        <v>25</v>
      </c>
      <c r="D19" s="65" t="s">
        <v>5</v>
      </c>
      <c r="E19" s="26">
        <v>25646</v>
      </c>
      <c r="F19" s="61" t="s">
        <v>27</v>
      </c>
      <c r="G19" s="62" t="s">
        <v>25</v>
      </c>
      <c r="H19" s="63" t="s">
        <v>25</v>
      </c>
      <c r="I19" s="61" t="s">
        <v>25</v>
      </c>
      <c r="J19" s="64" t="s">
        <v>25</v>
      </c>
      <c r="K19" s="121">
        <v>54</v>
      </c>
      <c r="L19" s="107" t="s">
        <v>17</v>
      </c>
    </row>
    <row r="20" spans="1:12" ht="14.25" x14ac:dyDescent="0.2">
      <c r="A20" s="5" t="s">
        <v>33</v>
      </c>
      <c r="B20" s="61" t="s">
        <v>27</v>
      </c>
      <c r="C20" s="58" t="s">
        <v>25</v>
      </c>
      <c r="D20" s="65" t="s">
        <v>5</v>
      </c>
      <c r="E20" s="26">
        <v>25646</v>
      </c>
      <c r="F20" s="61" t="s">
        <v>27</v>
      </c>
      <c r="G20" s="62" t="s">
        <v>25</v>
      </c>
      <c r="H20" s="63" t="s">
        <v>25</v>
      </c>
      <c r="I20" s="61" t="s">
        <v>25</v>
      </c>
      <c r="J20" s="64" t="s">
        <v>25</v>
      </c>
      <c r="K20" s="121">
        <v>54</v>
      </c>
      <c r="L20" s="107" t="s">
        <v>17</v>
      </c>
    </row>
    <row r="21" spans="1:12" ht="36" customHeight="1" x14ac:dyDescent="0.2">
      <c r="A21" s="5"/>
      <c r="B21" s="164" t="s">
        <v>23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06"/>
    </row>
    <row r="22" spans="1:12" s="84" customFormat="1" ht="38.25" x14ac:dyDescent="0.2">
      <c r="A22" s="90" t="s">
        <v>56</v>
      </c>
      <c r="B22" s="153">
        <v>0.27500000000000002</v>
      </c>
      <c r="C22" s="154">
        <v>0.49299999999999999</v>
      </c>
      <c r="D22" s="123">
        <v>45411</v>
      </c>
      <c r="E22" s="113">
        <v>28901</v>
      </c>
      <c r="F22" s="114">
        <f>ROUND(D22/B22*12,1)</f>
        <v>1981570.9</v>
      </c>
      <c r="G22" s="129">
        <f>ROUND(E22/C22*12,1)</f>
        <v>703472.6</v>
      </c>
      <c r="H22" s="130">
        <f t="shared" ref="H22" si="4">SUM(F22:G22)</f>
        <v>2685043.5</v>
      </c>
      <c r="I22" s="117">
        <f>ROUND(H22*0.338,1)</f>
        <v>907544.7</v>
      </c>
      <c r="J22" s="118">
        <f t="shared" ref="J22:J23" si="5">ROUND(H22*0.01,1)</f>
        <v>26850.400000000001</v>
      </c>
      <c r="K22" s="121">
        <v>20620</v>
      </c>
      <c r="L22" s="131">
        <f>SUM(H22:K22)</f>
        <v>3640058.6</v>
      </c>
    </row>
    <row r="23" spans="1:12" s="84" customFormat="1" x14ac:dyDescent="0.2">
      <c r="A23" s="138" t="s">
        <v>55</v>
      </c>
      <c r="B23" s="155">
        <v>0.22900000000000001</v>
      </c>
      <c r="C23" s="156">
        <v>0.41099999999999998</v>
      </c>
      <c r="D23" s="123">
        <v>45411</v>
      </c>
      <c r="E23" s="113">
        <v>28901</v>
      </c>
      <c r="F23" s="114">
        <f>ROUND(D23/B23*12,1)</f>
        <v>2379615.7000000002</v>
      </c>
      <c r="G23" s="129">
        <f>ROUND(E23/C23*12,1)</f>
        <v>843824.8</v>
      </c>
      <c r="H23" s="130">
        <f t="shared" ref="H23" si="6">SUM(F23:G23)</f>
        <v>3223440.5</v>
      </c>
      <c r="I23" s="117">
        <f>ROUND(H23*0.338,1)</f>
        <v>1089522.8999999999</v>
      </c>
      <c r="J23" s="118">
        <f t="shared" si="5"/>
        <v>32234.400000000001</v>
      </c>
      <c r="K23" s="152">
        <v>20620</v>
      </c>
      <c r="L23" s="131">
        <f>SUM(H23:K23)</f>
        <v>4365817.8000000007</v>
      </c>
    </row>
    <row r="24" spans="1:12" x14ac:dyDescent="0.2">
      <c r="A24" s="8" t="s">
        <v>22</v>
      </c>
      <c r="B24" s="68"/>
      <c r="C24" s="23"/>
      <c r="D24" s="52"/>
      <c r="E24" s="45"/>
      <c r="F24" s="69"/>
      <c r="G24" s="70"/>
      <c r="H24" s="71"/>
      <c r="I24" s="72"/>
      <c r="J24" s="79"/>
      <c r="K24" s="19"/>
      <c r="L24" s="108"/>
    </row>
    <row r="25" spans="1:12" x14ac:dyDescent="0.2">
      <c r="A25" s="9" t="s">
        <v>37</v>
      </c>
      <c r="B25" s="68"/>
      <c r="C25" s="23"/>
      <c r="D25" s="52"/>
      <c r="E25" s="45"/>
      <c r="F25" s="69"/>
      <c r="G25" s="70"/>
      <c r="H25" s="71"/>
      <c r="I25" s="72"/>
      <c r="J25" s="79"/>
      <c r="K25" s="19"/>
      <c r="L25" s="108"/>
    </row>
    <row r="26" spans="1:12" x14ac:dyDescent="0.2">
      <c r="A26" s="6" t="s">
        <v>1</v>
      </c>
      <c r="B26" s="57">
        <v>227.97</v>
      </c>
      <c r="C26" s="59">
        <v>726.24</v>
      </c>
      <c r="D26" s="52">
        <v>49365</v>
      </c>
      <c r="E26" s="60">
        <v>32357</v>
      </c>
      <c r="F26" s="73">
        <f>ROUND(D26/B26*12,1)</f>
        <v>2598.5</v>
      </c>
      <c r="G26" s="74">
        <f>ROUND(E26/C26*12,1)</f>
        <v>534.6</v>
      </c>
      <c r="H26" s="80">
        <f>SUM(F26:G26)</f>
        <v>3133.1</v>
      </c>
      <c r="I26" s="76">
        <f t="shared" ref="I26" si="7">ROUND(H26*0.338,1)</f>
        <v>1059</v>
      </c>
      <c r="J26" s="77">
        <f>ROUND(H26*0.01,1)</f>
        <v>31.3</v>
      </c>
      <c r="K26" s="126">
        <v>80</v>
      </c>
      <c r="L26" s="109">
        <f>SUM(H26:K26)</f>
        <v>4303.4000000000005</v>
      </c>
    </row>
    <row r="27" spans="1:12" x14ac:dyDescent="0.2">
      <c r="A27" s="6" t="s">
        <v>2</v>
      </c>
      <c r="B27" s="61"/>
      <c r="C27" s="63"/>
      <c r="D27" s="65"/>
      <c r="E27" s="60"/>
      <c r="F27" s="73"/>
      <c r="G27" s="74"/>
      <c r="H27" s="75"/>
      <c r="I27" s="66"/>
      <c r="J27" s="77"/>
      <c r="K27" s="133"/>
      <c r="L27" s="109"/>
    </row>
    <row r="28" spans="1:12" x14ac:dyDescent="0.2">
      <c r="A28" s="127" t="s">
        <v>45</v>
      </c>
      <c r="B28" s="61">
        <v>153</v>
      </c>
      <c r="C28" s="63">
        <v>663</v>
      </c>
      <c r="D28" s="65">
        <v>49853</v>
      </c>
      <c r="E28" s="60">
        <v>32357</v>
      </c>
      <c r="F28" s="73">
        <f t="shared" ref="F28:F36" si="8">ROUND(D28/B28*12,1)</f>
        <v>3910</v>
      </c>
      <c r="G28" s="74">
        <f t="shared" ref="G28:G36" si="9">ROUND(E28/C28*12,1)</f>
        <v>585.6</v>
      </c>
      <c r="H28" s="75">
        <f t="shared" ref="H28:H36" si="10">SUM(F28:G28)</f>
        <v>4495.6000000000004</v>
      </c>
      <c r="I28" s="66">
        <f t="shared" ref="I28:I36" si="11">ROUND(H28*0.338,1)</f>
        <v>1519.5</v>
      </c>
      <c r="J28" s="118">
        <f t="shared" ref="J28:J36" si="12">ROUND(H28*0.01,1)</f>
        <v>45</v>
      </c>
      <c r="K28" s="121">
        <v>80</v>
      </c>
      <c r="L28" s="109">
        <f t="shared" ref="L28:L36" si="13">SUM(H28:K28)</f>
        <v>6140.1</v>
      </c>
    </row>
    <row r="29" spans="1:12" x14ac:dyDescent="0.2">
      <c r="A29" s="127" t="s">
        <v>46</v>
      </c>
      <c r="B29" s="61">
        <v>91.8</v>
      </c>
      <c r="C29" s="63">
        <v>397.8</v>
      </c>
      <c r="D29" s="65">
        <v>49853</v>
      </c>
      <c r="E29" s="60">
        <v>32357</v>
      </c>
      <c r="F29" s="73">
        <f t="shared" si="8"/>
        <v>6516.7</v>
      </c>
      <c r="G29" s="74">
        <f t="shared" si="9"/>
        <v>976.1</v>
      </c>
      <c r="H29" s="75">
        <f t="shared" si="10"/>
        <v>7492.8</v>
      </c>
      <c r="I29" s="66">
        <f t="shared" si="11"/>
        <v>2532.6</v>
      </c>
      <c r="J29" s="118">
        <f t="shared" si="12"/>
        <v>74.900000000000006</v>
      </c>
      <c r="K29" s="121">
        <v>134</v>
      </c>
      <c r="L29" s="109">
        <f t="shared" si="13"/>
        <v>10234.299999999999</v>
      </c>
    </row>
    <row r="30" spans="1:12" x14ac:dyDescent="0.2">
      <c r="A30" s="127" t="s">
        <v>47</v>
      </c>
      <c r="B30" s="61">
        <v>91.8</v>
      </c>
      <c r="C30" s="63">
        <v>397.8</v>
      </c>
      <c r="D30" s="65">
        <v>49853</v>
      </c>
      <c r="E30" s="60">
        <v>32357</v>
      </c>
      <c r="F30" s="73">
        <f t="shared" si="8"/>
        <v>6516.7</v>
      </c>
      <c r="G30" s="74">
        <f t="shared" si="9"/>
        <v>976.1</v>
      </c>
      <c r="H30" s="75">
        <f t="shared" si="10"/>
        <v>7492.8</v>
      </c>
      <c r="I30" s="66">
        <f t="shared" si="11"/>
        <v>2532.6</v>
      </c>
      <c r="J30" s="118">
        <f t="shared" si="12"/>
        <v>74.900000000000006</v>
      </c>
      <c r="K30" s="121">
        <v>134</v>
      </c>
      <c r="L30" s="109">
        <f t="shared" si="13"/>
        <v>10234.299999999999</v>
      </c>
    </row>
    <row r="31" spans="1:12" x14ac:dyDescent="0.2">
      <c r="A31" s="127" t="s">
        <v>50</v>
      </c>
      <c r="B31" s="61">
        <v>198.9</v>
      </c>
      <c r="C31" s="63">
        <v>861.9</v>
      </c>
      <c r="D31" s="65">
        <v>49853</v>
      </c>
      <c r="E31" s="60">
        <v>32357</v>
      </c>
      <c r="F31" s="73">
        <f t="shared" si="8"/>
        <v>3007.7</v>
      </c>
      <c r="G31" s="74">
        <f t="shared" si="9"/>
        <v>450.5</v>
      </c>
      <c r="H31" s="75">
        <f t="shared" si="10"/>
        <v>3458.2</v>
      </c>
      <c r="I31" s="66">
        <f t="shared" si="11"/>
        <v>1168.9000000000001</v>
      </c>
      <c r="J31" s="118">
        <f t="shared" si="12"/>
        <v>34.6</v>
      </c>
      <c r="K31" s="121">
        <v>62</v>
      </c>
      <c r="L31" s="109">
        <f t="shared" si="13"/>
        <v>4723.7000000000007</v>
      </c>
    </row>
    <row r="32" spans="1:12" x14ac:dyDescent="0.2">
      <c r="A32" s="127" t="s">
        <v>48</v>
      </c>
      <c r="B32" s="61">
        <v>153</v>
      </c>
      <c r="C32" s="63">
        <v>663</v>
      </c>
      <c r="D32" s="65">
        <v>49853</v>
      </c>
      <c r="E32" s="60">
        <v>32357</v>
      </c>
      <c r="F32" s="73">
        <f t="shared" si="8"/>
        <v>3910</v>
      </c>
      <c r="G32" s="74">
        <f t="shared" si="9"/>
        <v>585.6</v>
      </c>
      <c r="H32" s="75">
        <f t="shared" si="10"/>
        <v>4495.6000000000004</v>
      </c>
      <c r="I32" s="66">
        <f t="shared" si="11"/>
        <v>1519.5</v>
      </c>
      <c r="J32" s="118">
        <f t="shared" si="12"/>
        <v>45</v>
      </c>
      <c r="K32" s="121">
        <v>80</v>
      </c>
      <c r="L32" s="109">
        <f t="shared" si="13"/>
        <v>6140.1</v>
      </c>
    </row>
    <row r="33" spans="1:12" x14ac:dyDescent="0.2">
      <c r="A33" s="127" t="s">
        <v>51</v>
      </c>
      <c r="B33" s="61">
        <v>122.4</v>
      </c>
      <c r="C33" s="63">
        <v>530.4</v>
      </c>
      <c r="D33" s="65">
        <v>49853</v>
      </c>
      <c r="E33" s="60">
        <v>32357</v>
      </c>
      <c r="F33" s="73">
        <f t="shared" si="8"/>
        <v>4887.5</v>
      </c>
      <c r="G33" s="74">
        <f t="shared" si="9"/>
        <v>732.1</v>
      </c>
      <c r="H33" s="75">
        <f t="shared" si="10"/>
        <v>5619.6</v>
      </c>
      <c r="I33" s="66">
        <f t="shared" si="11"/>
        <v>1899.4</v>
      </c>
      <c r="J33" s="118">
        <f t="shared" si="12"/>
        <v>56.2</v>
      </c>
      <c r="K33" s="121">
        <v>101</v>
      </c>
      <c r="L33" s="109">
        <f t="shared" si="13"/>
        <v>7676.2</v>
      </c>
    </row>
    <row r="34" spans="1:12" x14ac:dyDescent="0.2">
      <c r="A34" s="127" t="s">
        <v>52</v>
      </c>
      <c r="B34" s="61">
        <v>122.4</v>
      </c>
      <c r="C34" s="63">
        <v>530.4</v>
      </c>
      <c r="D34" s="65">
        <v>49853</v>
      </c>
      <c r="E34" s="60">
        <v>32357</v>
      </c>
      <c r="F34" s="73">
        <f t="shared" si="8"/>
        <v>4887.5</v>
      </c>
      <c r="G34" s="74">
        <f t="shared" si="9"/>
        <v>732.1</v>
      </c>
      <c r="H34" s="75">
        <f t="shared" si="10"/>
        <v>5619.6</v>
      </c>
      <c r="I34" s="66">
        <f t="shared" si="11"/>
        <v>1899.4</v>
      </c>
      <c r="J34" s="118">
        <f t="shared" si="12"/>
        <v>56.2</v>
      </c>
      <c r="K34" s="121">
        <v>101</v>
      </c>
      <c r="L34" s="109">
        <f t="shared" si="13"/>
        <v>7676.2</v>
      </c>
    </row>
    <row r="35" spans="1:12" x14ac:dyDescent="0.2">
      <c r="A35" s="127" t="s">
        <v>53</v>
      </c>
      <c r="B35" s="140">
        <v>153</v>
      </c>
      <c r="C35" s="141">
        <v>663</v>
      </c>
      <c r="D35" s="142">
        <v>49853</v>
      </c>
      <c r="E35" s="143">
        <v>32357</v>
      </c>
      <c r="F35" s="144">
        <f t="shared" si="8"/>
        <v>3910</v>
      </c>
      <c r="G35" s="145">
        <f t="shared" si="9"/>
        <v>585.6</v>
      </c>
      <c r="H35" s="75">
        <f t="shared" si="10"/>
        <v>4495.6000000000004</v>
      </c>
      <c r="I35" s="146">
        <f t="shared" si="11"/>
        <v>1519.5</v>
      </c>
      <c r="J35" s="118">
        <f t="shared" si="12"/>
        <v>45</v>
      </c>
      <c r="K35" s="147">
        <v>80</v>
      </c>
      <c r="L35" s="109">
        <f t="shared" si="13"/>
        <v>6140.1</v>
      </c>
    </row>
    <row r="36" spans="1:12" x14ac:dyDescent="0.2">
      <c r="A36" s="127" t="s">
        <v>49</v>
      </c>
      <c r="B36" s="61">
        <v>229.5</v>
      </c>
      <c r="C36" s="63">
        <v>994.5</v>
      </c>
      <c r="D36" s="65">
        <v>49853</v>
      </c>
      <c r="E36" s="60">
        <v>32357</v>
      </c>
      <c r="F36" s="73">
        <f t="shared" si="8"/>
        <v>2606.6999999999998</v>
      </c>
      <c r="G36" s="74">
        <f t="shared" si="9"/>
        <v>390.4</v>
      </c>
      <c r="H36" s="75">
        <f t="shared" si="10"/>
        <v>2997.1</v>
      </c>
      <c r="I36" s="66">
        <f t="shared" si="11"/>
        <v>1013</v>
      </c>
      <c r="J36" s="118">
        <f t="shared" si="12"/>
        <v>30</v>
      </c>
      <c r="K36" s="121">
        <v>54</v>
      </c>
      <c r="L36" s="109">
        <f t="shared" si="13"/>
        <v>4094.1</v>
      </c>
    </row>
    <row r="37" spans="1:12" x14ac:dyDescent="0.2">
      <c r="A37" s="124"/>
      <c r="B37" s="68"/>
      <c r="C37" s="134"/>
      <c r="D37" s="52"/>
      <c r="E37" s="45"/>
      <c r="F37" s="69"/>
      <c r="G37" s="70"/>
      <c r="H37" s="71"/>
      <c r="I37" s="72"/>
      <c r="J37" s="135"/>
      <c r="K37" s="125"/>
      <c r="L37" s="108"/>
    </row>
    <row r="38" spans="1:12" ht="26.25" customHeight="1" x14ac:dyDescent="0.2">
      <c r="A38" s="163" t="s">
        <v>66</v>
      </c>
      <c r="B38" s="57"/>
      <c r="C38" s="59"/>
      <c r="D38" s="136"/>
      <c r="E38" s="60"/>
      <c r="F38" s="73"/>
      <c r="G38" s="74"/>
      <c r="H38" s="75"/>
      <c r="I38" s="76"/>
      <c r="J38" s="77"/>
      <c r="K38" s="20"/>
      <c r="L38" s="109"/>
    </row>
    <row r="39" spans="1:12" ht="25.5" x14ac:dyDescent="0.2">
      <c r="A39" s="157" t="s">
        <v>68</v>
      </c>
      <c r="B39" s="111" t="s">
        <v>25</v>
      </c>
      <c r="C39" s="148" t="s">
        <v>25</v>
      </c>
      <c r="D39" s="123">
        <v>45625</v>
      </c>
      <c r="E39" s="113">
        <v>26587</v>
      </c>
      <c r="F39" s="111" t="s">
        <v>25</v>
      </c>
      <c r="G39" s="137" t="s">
        <v>25</v>
      </c>
      <c r="H39" s="149" t="s">
        <v>25</v>
      </c>
      <c r="I39" s="111" t="s">
        <v>25</v>
      </c>
      <c r="J39" s="150" t="s">
        <v>25</v>
      </c>
      <c r="K39" s="121">
        <v>10</v>
      </c>
      <c r="L39" s="122" t="s">
        <v>17</v>
      </c>
    </row>
    <row r="40" spans="1:12" ht="25.5" x14ac:dyDescent="0.2">
      <c r="A40" s="157" t="s">
        <v>67</v>
      </c>
      <c r="B40" s="111" t="s">
        <v>25</v>
      </c>
      <c r="C40" s="148" t="s">
        <v>25</v>
      </c>
      <c r="D40" s="123">
        <v>45625</v>
      </c>
      <c r="E40" s="113">
        <v>26587</v>
      </c>
      <c r="F40" s="111" t="s">
        <v>25</v>
      </c>
      <c r="G40" s="137" t="s">
        <v>25</v>
      </c>
      <c r="H40" s="149" t="s">
        <v>25</v>
      </c>
      <c r="I40" s="111" t="s">
        <v>25</v>
      </c>
      <c r="J40" s="150" t="s">
        <v>25</v>
      </c>
      <c r="K40" s="121">
        <v>10</v>
      </c>
      <c r="L40" s="122" t="s">
        <v>17</v>
      </c>
    </row>
    <row r="41" spans="1:12" ht="14.25" x14ac:dyDescent="0.2">
      <c r="A41" s="138" t="s">
        <v>69</v>
      </c>
      <c r="B41" s="158" t="s">
        <v>7</v>
      </c>
      <c r="C41" s="161" t="s">
        <v>7</v>
      </c>
      <c r="D41" s="113">
        <v>0</v>
      </c>
      <c r="E41" s="113">
        <v>0</v>
      </c>
      <c r="F41" s="111">
        <v>0</v>
      </c>
      <c r="G41" s="159">
        <v>0</v>
      </c>
      <c r="H41" s="162">
        <v>0</v>
      </c>
      <c r="I41" s="160">
        <v>0</v>
      </c>
      <c r="J41" s="150">
        <v>0</v>
      </c>
      <c r="K41" s="121">
        <v>0</v>
      </c>
      <c r="L41" s="122">
        <v>0</v>
      </c>
    </row>
    <row r="42" spans="1:12" ht="13.5" thickBot="1" x14ac:dyDescent="0.25">
      <c r="A42" s="10" t="s">
        <v>22</v>
      </c>
      <c r="B42" s="93"/>
      <c r="C42" s="94"/>
      <c r="D42" s="95"/>
      <c r="E42" s="96"/>
      <c r="F42" s="97"/>
      <c r="G42" s="98"/>
      <c r="H42" s="99"/>
      <c r="I42" s="100"/>
      <c r="J42" s="101"/>
      <c r="K42" s="102"/>
      <c r="L42" s="110"/>
    </row>
    <row r="43" spans="1:12" x14ac:dyDescent="0.2">
      <c r="B43" s="47"/>
      <c r="C43" s="47"/>
      <c r="D43" s="52"/>
      <c r="E43" s="52"/>
    </row>
    <row r="44" spans="1:12" x14ac:dyDescent="0.2">
      <c r="A44" s="11"/>
      <c r="B44" s="81"/>
      <c r="C44" s="81"/>
      <c r="D44" s="82"/>
      <c r="E44" s="82"/>
      <c r="F44" s="83"/>
    </row>
    <row r="45" spans="1:12" x14ac:dyDescent="0.2">
      <c r="A45" s="15" t="s">
        <v>34</v>
      </c>
      <c r="B45" s="86"/>
      <c r="C45" s="47"/>
      <c r="D45" s="52"/>
      <c r="E45" s="52"/>
      <c r="L45" s="139"/>
    </row>
    <row r="46" spans="1:12" x14ac:dyDescent="0.2">
      <c r="A46" s="15" t="s">
        <v>28</v>
      </c>
      <c r="B46" s="86"/>
      <c r="C46" s="47"/>
      <c r="D46" s="52"/>
      <c r="E46" s="52"/>
    </row>
    <row r="47" spans="1:12" x14ac:dyDescent="0.2">
      <c r="A47" s="15" t="s">
        <v>29</v>
      </c>
      <c r="B47" s="86"/>
      <c r="C47" s="47"/>
      <c r="D47" s="52"/>
      <c r="E47" s="52"/>
    </row>
    <row r="48" spans="1:12" x14ac:dyDescent="0.2">
      <c r="A48" s="87"/>
      <c r="B48" s="86"/>
      <c r="C48" s="47"/>
      <c r="D48" s="52"/>
      <c r="E48" s="52"/>
    </row>
    <row r="49" spans="1:6" x14ac:dyDescent="0.2">
      <c r="A49" s="15" t="s">
        <v>35</v>
      </c>
      <c r="B49" s="86"/>
      <c r="C49" s="47"/>
      <c r="D49" s="52"/>
      <c r="E49" s="52"/>
    </row>
    <row r="50" spans="1:6" x14ac:dyDescent="0.2">
      <c r="A50" s="15" t="s">
        <v>30</v>
      </c>
      <c r="B50" s="86"/>
      <c r="C50" s="47"/>
      <c r="D50" s="52"/>
      <c r="E50" s="52"/>
    </row>
    <row r="51" spans="1:6" x14ac:dyDescent="0.2">
      <c r="A51" s="15" t="s">
        <v>31</v>
      </c>
      <c r="B51" s="86"/>
      <c r="C51" s="47"/>
      <c r="D51" s="52"/>
      <c r="E51" s="52"/>
    </row>
    <row r="52" spans="1:6" x14ac:dyDescent="0.2">
      <c r="A52" s="15"/>
      <c r="B52" s="86"/>
      <c r="C52" s="47"/>
      <c r="D52" s="52"/>
      <c r="E52" s="52"/>
    </row>
    <row r="53" spans="1:6" x14ac:dyDescent="0.2">
      <c r="A53" s="88" t="s">
        <v>24</v>
      </c>
      <c r="B53" s="86"/>
      <c r="C53" s="47"/>
      <c r="D53" s="52"/>
      <c r="E53" s="52"/>
    </row>
    <row r="54" spans="1:6" ht="14.25" x14ac:dyDescent="0.2">
      <c r="A54" s="11" t="s">
        <v>17</v>
      </c>
      <c r="B54" s="89" t="s">
        <v>38</v>
      </c>
      <c r="C54" s="47"/>
      <c r="D54" s="52"/>
      <c r="E54" s="52"/>
    </row>
    <row r="55" spans="1:6" ht="14.25" x14ac:dyDescent="0.2">
      <c r="A55" s="11" t="s">
        <v>7</v>
      </c>
      <c r="B55" s="89" t="s">
        <v>39</v>
      </c>
      <c r="C55" s="81"/>
      <c r="D55" s="82"/>
      <c r="E55" s="82"/>
      <c r="F55" s="83"/>
    </row>
    <row r="56" spans="1:6" ht="14.25" x14ac:dyDescent="0.2">
      <c r="A56" s="11" t="s">
        <v>6</v>
      </c>
      <c r="B56" s="89" t="s">
        <v>8</v>
      </c>
      <c r="C56" s="81"/>
      <c r="D56" s="82"/>
      <c r="E56" s="82"/>
      <c r="F56" s="83"/>
    </row>
    <row r="57" spans="1:6" x14ac:dyDescent="0.2">
      <c r="A57" s="11"/>
      <c r="B57" s="89"/>
      <c r="C57" s="81"/>
      <c r="D57" s="82"/>
      <c r="E57" s="82"/>
      <c r="F57" s="83"/>
    </row>
    <row r="58" spans="1:6" x14ac:dyDescent="0.2">
      <c r="A58" s="11"/>
      <c r="B58" s="81"/>
      <c r="C58" s="81"/>
      <c r="D58" s="82"/>
      <c r="E58" s="82"/>
      <c r="F58" s="83"/>
    </row>
  </sheetData>
  <sheetProtection sheet="1" objects="1" scenarios="1"/>
  <autoFilter ref="A3:M22" xr:uid="{00000000-0009-0000-0000-000000000000}"/>
  <customSheetViews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"/>
      <headerFooter alignWithMargins="0">
        <oddHeader>&amp;L&amp;"Arial CE,Tučné"&amp;12Přehled výše normativů a komponent pro rozpis rozpočtu přímých NIV v roce 2013&amp;C&amp;"Arial CE,Tučné"&amp;12&amp;R&amp;"Times New Roman CE,Obyčejné"&amp;11&amp;D</oddHeader>
        <oddFooter>&amp;C&amp;P</oddFooter>
      </headerFooter>
      <autoFilter ref="A3:Y168" xr:uid="{05E891BA-D796-4EA7-A180-956F5A78F9ED}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2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14" xr:uid="{2BE241F0-4B67-409A-83F8-43B2A86E2397}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3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ED1C8A03-0D3B-4045-9F4D-66DB34EBB9B4}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4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78EB790F-F762-418B-891E-0C6C2A77031F}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5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AFBAA4A6-E521-4B82-A7C5-4AAFDD1352C4}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6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41C06B4D-EBD7-4EAF-8159-AB19557D19A7}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7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DBD462A6-C24B-4A7B-ACC9-7B5E22990676}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8"/>
      <headerFooter alignWithMargins="0">
        <oddHeader>&amp;L&amp;"Arial CE,Tučné"&amp;12Přehled výše normativů a komponent pro rozpis rozpočtu přímých NIV v roce 2009&amp;C&amp;"Arial CE,Tučné"&amp;12&amp;R&amp;"Times New Roman CE,Obyčejné"&amp;11&amp;D</oddHeader>
        <oddFooter>&amp;C&amp;P</oddFooter>
      </headerFooter>
      <autoFilter ref="B1:T1" xr:uid="{79591A7E-8D1F-4A6A-B05D-098B7F94BEC3}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9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FE0FE575-4BD6-425F-8362-F6B31C22BD45}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10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14" xr:uid="{2459E1E5-F636-4828-AE26-CFA6A032813E}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1"/>
      <headerFooter alignWithMargins="0">
        <oddHeader>&amp;L&amp;"Arial CE,Tučné"&amp;12Přehled výše normativů a komponent pro rozpis rozpočtu přímých NIV v roce 2013&amp;C&amp;"Arial CE,Tučné"&amp;12&amp;R&amp;"Times New Roman CE,Obyčejné"&amp;11&amp;D</oddHeader>
        <oddFooter>&amp;C&amp;P</oddFooter>
      </headerFooter>
      <autoFilter ref="A3:Y161" xr:uid="{02467A22-1C02-4AF5-9F3E-391198CEF470}"/>
    </customSheetView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2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07" xr:uid="{91ED24D2-4F2F-4C00-B513-3D09DB0C6B7F}"/>
    </customSheetView>
  </customSheetViews>
  <mergeCells count="2">
    <mergeCell ref="B18:K18"/>
    <mergeCell ref="B21:K21"/>
  </mergeCells>
  <phoneticPr fontId="0" type="noConversion"/>
  <pageMargins left="0.51181102362204722" right="0.27559055118110237" top="0.86614173228346458" bottom="0.31496062992125984" header="0.51181102362204722" footer="0.15748031496062992"/>
  <pageSetup paperSize="9" scale="80" fitToHeight="5" orientation="landscape" r:id="rId13"/>
  <headerFooter alignWithMargins="0">
    <oddHeader>&amp;R&amp;"Times New Roman CE,Obyčejné"&amp;11&amp;D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Normativy 2024</vt:lpstr>
      <vt:lpstr>'Normativy 2024'!Názvy_tisku</vt:lpstr>
      <vt:lpstr>'Normativy 2024'!Oblast_tisku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Jarkovský Václav Ing.</cp:lastModifiedBy>
  <cp:lastPrinted>2023-02-14T11:09:10Z</cp:lastPrinted>
  <dcterms:created xsi:type="dcterms:W3CDTF">1998-11-16T12:26:37Z</dcterms:created>
  <dcterms:modified xsi:type="dcterms:W3CDTF">2024-02-18T20:07:15Z</dcterms:modified>
</cp:coreProperties>
</file>