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EK-RF\ROK\Rok 2022\1. ZR\1. ZR pro R a Z\"/>
    </mc:Choice>
  </mc:AlternateContent>
  <xr:revisionPtr revIDLastSave="0" documentId="13_ncr:1_{EDD79B06-D887-4D6F-A2D8-0671295FBD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ZR" sheetId="21" r:id="rId1"/>
  </sheets>
  <definedNames>
    <definedName name="_xlnm.Print_Titles" localSheetId="0">'1.ZR'!$4:$4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21" l="1"/>
  <c r="D68" i="21"/>
  <c r="D64" i="21"/>
  <c r="D56" i="21"/>
  <c r="D43" i="21"/>
  <c r="D39" i="21"/>
  <c r="D31" i="21"/>
  <c r="D25" i="21"/>
  <c r="D20" i="21"/>
  <c r="B10" i="21" l="1"/>
  <c r="D5" i="21" s="1"/>
  <c r="C5" i="21"/>
  <c r="C15" i="21"/>
  <c r="B15" i="21"/>
  <c r="D16" i="21"/>
  <c r="D52" i="21"/>
  <c r="D50" i="21"/>
  <c r="D28" i="21"/>
  <c r="B5" i="21" l="1"/>
  <c r="B97" i="21" s="1"/>
  <c r="C97" i="21"/>
  <c r="D15" i="21"/>
  <c r="D97" i="21" s="1"/>
</calcChain>
</file>

<file path=xl/sharedStrings.xml><?xml version="1.0" encoding="utf-8"?>
<sst xmlns="http://schemas.openxmlformats.org/spreadsheetml/2006/main" count="65" uniqueCount="61">
  <si>
    <t>kap. 48 - Dotační fond KHK</t>
  </si>
  <si>
    <t>kap. 21 - investice a evropské projekty</t>
  </si>
  <si>
    <t>celkem</t>
  </si>
  <si>
    <t>kap. 14 - školství</t>
  </si>
  <si>
    <t>kap. 02 - životní prostředí a zemědělství</t>
  </si>
  <si>
    <t>kap. 10 - doprava</t>
  </si>
  <si>
    <t>odvětví - účel</t>
  </si>
  <si>
    <t>kapitálové výdaje</t>
  </si>
  <si>
    <t>běžné 
výdaje</t>
  </si>
  <si>
    <t xml:space="preserve"> tis. Kč</t>
  </si>
  <si>
    <t>kap. 50 - Fond rozvoje a reprodukce KHK</t>
  </si>
  <si>
    <t>kap. 09 - volnočasové aktivity</t>
  </si>
  <si>
    <t>kap. 12 - správa majetku kraje</t>
  </si>
  <si>
    <t>kap. 28 sociální věci</t>
  </si>
  <si>
    <t>Příloha č. 4</t>
  </si>
  <si>
    <t>individuální dotace:</t>
  </si>
  <si>
    <t>kap. 19 - krajský úřad</t>
  </si>
  <si>
    <t>kap. 15 - zdravotnictví</t>
  </si>
  <si>
    <t>kap. 16 - kultura a cestovní ruch</t>
  </si>
  <si>
    <t>kap. 18 - zastupitelstvo kraje</t>
  </si>
  <si>
    <t>Přehled zapojení volných disponibilních zdrojů do rozpočtu na rok 2022</t>
  </si>
  <si>
    <t xml:space="preserve">     obec Staré Místo (havarijní stav budovy OÚ a has.zbroj.) - ZK/6/349/2021</t>
  </si>
  <si>
    <t xml:space="preserve">     obec Stračov  (Multifunkční dům Stračov) - ZK/6/349/2021</t>
  </si>
  <si>
    <t xml:space="preserve">     Město Jičín (stacionář Domovinka) - ZK/30/2374/2020</t>
  </si>
  <si>
    <t xml:space="preserve">     obec Bílé Poličany (školící centrum) - ZK/6/345/2021</t>
  </si>
  <si>
    <t>Program obnovy venkova</t>
  </si>
  <si>
    <t>pořádání her X. zimní olympiády dětí a mládeže</t>
  </si>
  <si>
    <t>obnova a modernizace učeben, ubytovacích kapacit, šaten</t>
  </si>
  <si>
    <t>rozvojová činnost v oblasti školství (DVPP, stipendia, podpora vědy a výzkumu)</t>
  </si>
  <si>
    <t>A) Navýšení nákladů na energie dle odvětví</t>
  </si>
  <si>
    <t>B) Ostatní požadavky dle odvětví</t>
  </si>
  <si>
    <t>výkup pozemku v Jaroměři pro depozitář Muzea VČ - ZK/9/610/2021</t>
  </si>
  <si>
    <t>dopr. obslužnost linková - vjezdové poplatky na terminál hromadné dopravy v HK</t>
  </si>
  <si>
    <t>dopr. obslužnost linková - Třístranná smlouva IREDO</t>
  </si>
  <si>
    <t>dopr. obslužnost linková - pro obce Běleč, Lochenice, Předměřice, Vysoká, Divec</t>
  </si>
  <si>
    <t>50/15 - zdravotnictví - ON Trutnov - parkovací dům - PD</t>
  </si>
  <si>
    <t>CIRI - příspěvek na provoz (Příloha č. 2)</t>
  </si>
  <si>
    <t>SFDI - podíl kraje na předfinancování</t>
  </si>
  <si>
    <t>Muzeum VČ v Hradci Králové - stěhování - ZK/4/178/2021 (Příloha č. 2)</t>
  </si>
  <si>
    <t>PO příspěvky na provoz - nábytek Gayerova kasárna, provoz Dobrošov (Příloha č. 2)</t>
  </si>
  <si>
    <t>PO investiční transfer - Galerie MU v HK - výměna plynových kotlů (Příloha č. 2)</t>
  </si>
  <si>
    <t>ostatní běžné výdaje - podpora destinačních managementů 7 turistických oblastí</t>
  </si>
  <si>
    <t>ostatní běžné výdaje - Klub českých turistů, Archeopark Všestary, participativní aktivity</t>
  </si>
  <si>
    <t>ON Náchod financování</t>
  </si>
  <si>
    <t>kofi a předfi odvětví životní prostředí - OPŽP ochrana obojživelníků</t>
  </si>
  <si>
    <t>Celkem za všechna odvětví</t>
  </si>
  <si>
    <t>obnova a modernizace výpočetní techniky v krajských školách a šk. zařízeních</t>
  </si>
  <si>
    <t>dovybavení objektů školství souvis. se změnami ve využívání objektů (Příloha č. 2)</t>
  </si>
  <si>
    <t>50/15 - zdravotnictví - rezerva - Oblastní nemocnice Jičín, pavilon A</t>
  </si>
  <si>
    <t>kofi a předfi odvětví sociálních věcí 40 000 tis. Kč bude čerpáno z org. 2099</t>
  </si>
  <si>
    <t>oblast regionální rozvoj - obnova hasičské techniky pro obce s JPO</t>
  </si>
  <si>
    <t>oblast regionální rozvoj - zvýšení akceschopnosti JPO v KHK</t>
  </si>
  <si>
    <t>oblast sport a tělovýchova - DP Podpora investic do sportovních objektů a zařízení</t>
  </si>
  <si>
    <t>kap. 10 - doprava (Příloha č. 2)</t>
  </si>
  <si>
    <t>kap. 14 - školství (Příloha č. 2)</t>
  </si>
  <si>
    <t>kap. 15 - zdravotnictví (Příloha č. 2; 3)</t>
  </si>
  <si>
    <t>kap. 16 - kultura a cestovní ruch (Příloha č. 2)</t>
  </si>
  <si>
    <t>kap. 28 - sociální věci (Příloha č. 2)</t>
  </si>
  <si>
    <t>PO - pilotní projekt "Rozšíření JEKIS o evidenci majetku" (Příloha č. 2)</t>
  </si>
  <si>
    <t>50/14 - školství - rekonstrukce, stavební úpravy (PO - Příloha č. 2; 5)</t>
  </si>
  <si>
    <t>kap. 02 - životní prostředí a zemědělství (Příloha č.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</si>
</sst>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_K_č_-;\-* #,##0.00\ _K_č_-;_-* &quot;-&quot;??\ _K_č_-;_-@_-"/>
  </numFmts>
  <fonts count="1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4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i/>
      <sz val="11"/>
      <name val="Arial CE"/>
      <charset val="238"/>
    </font>
    <font>
      <sz val="11"/>
      <name val="Arial CE"/>
      <charset val="238"/>
    </font>
    <font>
      <i/>
      <sz val="10"/>
      <name val="Arial CE"/>
      <charset val="238"/>
    </font>
    <font>
      <i/>
      <sz val="11"/>
      <name val="Arial CE"/>
      <charset val="238"/>
    </font>
    <font>
      <b/>
      <sz val="10"/>
      <name val="Arial"/>
      <family val="2"/>
      <charset val="238"/>
    </font>
    <font>
      <b/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3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8">
    <xf numFmtId="3" fontId="0" fillId="0" borderId="0" xfId="0"/>
    <xf numFmtId="3" fontId="0" fillId="0" borderId="0" xfId="0" applyAlignment="1">
      <alignment horizontal="right" vertical="top"/>
    </xf>
    <xf numFmtId="4" fontId="0" fillId="0" borderId="0" xfId="0" applyNumberFormat="1"/>
    <xf numFmtId="3" fontId="0" fillId="0" borderId="0" xfId="0" applyAlignment="1">
      <alignment horizontal="right"/>
    </xf>
    <xf numFmtId="4" fontId="3" fillId="0" borderId="3" xfId="1" applyNumberFormat="1" applyFont="1" applyBorder="1"/>
    <xf numFmtId="4" fontId="0" fillId="0" borderId="4" xfId="1" applyNumberFormat="1" applyFont="1" applyFill="1" applyBorder="1"/>
    <xf numFmtId="4" fontId="0" fillId="0" borderId="5" xfId="1" applyNumberFormat="1" applyFont="1" applyFill="1" applyBorder="1"/>
    <xf numFmtId="4" fontId="0" fillId="0" borderId="6" xfId="1" applyNumberFormat="1" applyFont="1" applyFill="1" applyBorder="1"/>
    <xf numFmtId="4" fontId="0" fillId="0" borderId="6" xfId="1" applyNumberFormat="1" applyFont="1" applyBorder="1"/>
    <xf numFmtId="4" fontId="3" fillId="0" borderId="7" xfId="1" applyNumberFormat="1" applyFont="1" applyFill="1" applyBorder="1"/>
    <xf numFmtId="4" fontId="0" fillId="0" borderId="3" xfId="1" applyNumberFormat="1" applyFont="1" applyBorder="1"/>
    <xf numFmtId="44" fontId="2" fillId="0" borderId="1" xfId="2" applyFont="1" applyFill="1" applyBorder="1" applyAlignment="1">
      <alignment horizontal="center" vertical="center"/>
    </xf>
    <xf numFmtId="4" fontId="0" fillId="0" borderId="9" xfId="1" applyNumberFormat="1" applyFont="1" applyFill="1" applyBorder="1"/>
    <xf numFmtId="4" fontId="0" fillId="0" borderId="10" xfId="1" applyNumberFormat="1" applyFont="1" applyFill="1" applyBorder="1"/>
    <xf numFmtId="4" fontId="0" fillId="0" borderId="11" xfId="1" applyNumberFormat="1" applyFont="1" applyFill="1" applyBorder="1"/>
    <xf numFmtId="4" fontId="0" fillId="0" borderId="11" xfId="1" applyNumberFormat="1" applyFont="1" applyBorder="1"/>
    <xf numFmtId="4" fontId="0" fillId="0" borderId="8" xfId="1" applyNumberFormat="1" applyFont="1" applyBorder="1"/>
    <xf numFmtId="4" fontId="0" fillId="0" borderId="13" xfId="1" applyNumberFormat="1" applyFont="1" applyBorder="1"/>
    <xf numFmtId="4" fontId="0" fillId="0" borderId="9" xfId="1" applyNumberFormat="1" applyFont="1" applyBorder="1"/>
    <xf numFmtId="3" fontId="0" fillId="0" borderId="9" xfId="0" applyFont="1" applyBorder="1" applyAlignment="1">
      <alignment wrapText="1"/>
    </xf>
    <xf numFmtId="3" fontId="0" fillId="0" borderId="10" xfId="0" applyFont="1" applyBorder="1" applyAlignment="1">
      <alignment wrapText="1"/>
    </xf>
    <xf numFmtId="3" fontId="0" fillId="0" borderId="11" xfId="0" applyFont="1" applyBorder="1"/>
    <xf numFmtId="3" fontId="0" fillId="0" borderId="11" xfId="0" applyBorder="1"/>
    <xf numFmtId="3" fontId="5" fillId="0" borderId="9" xfId="0" applyFont="1" applyBorder="1"/>
    <xf numFmtId="3" fontId="0" fillId="0" borderId="8" xfId="0" applyFont="1" applyBorder="1"/>
    <xf numFmtId="3" fontId="0" fillId="0" borderId="9" xfId="0" applyFont="1" applyBorder="1"/>
    <xf numFmtId="3" fontId="0" fillId="0" borderId="9" xfId="0" applyBorder="1"/>
    <xf numFmtId="3" fontId="0" fillId="0" borderId="8" xfId="0" applyFont="1" applyFill="1" applyBorder="1"/>
    <xf numFmtId="3" fontId="0" fillId="0" borderId="8" xfId="0" applyBorder="1"/>
    <xf numFmtId="3" fontId="0" fillId="0" borderId="16" xfId="0" applyFont="1" applyBorder="1"/>
    <xf numFmtId="3" fontId="0" fillId="0" borderId="17" xfId="0" applyFont="1" applyBorder="1"/>
    <xf numFmtId="4" fontId="0" fillId="0" borderId="18" xfId="1" applyNumberFormat="1" applyFont="1" applyBorder="1"/>
    <xf numFmtId="4" fontId="0" fillId="0" borderId="19" xfId="1" applyNumberFormat="1" applyFont="1" applyBorder="1"/>
    <xf numFmtId="4" fontId="0" fillId="0" borderId="20" xfId="1" applyNumberFormat="1" applyFont="1" applyBorder="1"/>
    <xf numFmtId="4" fontId="0" fillId="0" borderId="21" xfId="1" applyNumberFormat="1" applyFont="1" applyBorder="1"/>
    <xf numFmtId="4" fontId="0" fillId="0" borderId="22" xfId="1" applyNumberFormat="1" applyFont="1" applyBorder="1"/>
    <xf numFmtId="4" fontId="0" fillId="0" borderId="23" xfId="1" applyNumberFormat="1" applyFont="1" applyBorder="1"/>
    <xf numFmtId="3" fontId="6" fillId="0" borderId="24" xfId="0" applyFont="1" applyBorder="1"/>
    <xf numFmtId="4" fontId="2" fillId="0" borderId="18" xfId="0" applyNumberFormat="1" applyFont="1" applyBorder="1"/>
    <xf numFmtId="4" fontId="3" fillId="0" borderId="19" xfId="1" applyNumberFormat="1" applyFont="1" applyBorder="1"/>
    <xf numFmtId="4" fontId="0" fillId="0" borderId="25" xfId="1" applyNumberFormat="1" applyFont="1" applyFill="1" applyBorder="1"/>
    <xf numFmtId="4" fontId="0" fillId="0" borderId="26" xfId="1" applyNumberFormat="1" applyFont="1" applyFill="1" applyBorder="1"/>
    <xf numFmtId="4" fontId="0" fillId="0" borderId="27" xfId="1" applyNumberFormat="1" applyFont="1" applyFill="1" applyBorder="1"/>
    <xf numFmtId="4" fontId="0" fillId="0" borderId="28" xfId="1" applyNumberFormat="1" applyFont="1" applyFill="1" applyBorder="1"/>
    <xf numFmtId="4" fontId="0" fillId="0" borderId="29" xfId="1" applyNumberFormat="1" applyFont="1" applyFill="1" applyBorder="1"/>
    <xf numFmtId="4" fontId="0" fillId="0" borderId="30" xfId="1" applyNumberFormat="1" applyFont="1" applyFill="1" applyBorder="1"/>
    <xf numFmtId="3" fontId="7" fillId="0" borderId="12" xfId="0" applyFont="1" applyBorder="1"/>
    <xf numFmtId="3" fontId="7" fillId="0" borderId="15" xfId="0" applyFont="1" applyBorder="1"/>
    <xf numFmtId="4" fontId="3" fillId="0" borderId="7" xfId="1" applyNumberFormat="1" applyFont="1" applyBorder="1"/>
    <xf numFmtId="4" fontId="0" fillId="0" borderId="13" xfId="1" applyNumberFormat="1" applyFont="1" applyFill="1" applyBorder="1"/>
    <xf numFmtId="4" fontId="9" fillId="0" borderId="12" xfId="1" applyNumberFormat="1" applyFont="1" applyFill="1" applyBorder="1"/>
    <xf numFmtId="4" fontId="9" fillId="0" borderId="8" xfId="1" applyNumberFormat="1" applyFont="1" applyBorder="1"/>
    <xf numFmtId="4" fontId="10" fillId="0" borderId="9" xfId="1" applyNumberFormat="1" applyFont="1" applyBorder="1"/>
    <xf numFmtId="4" fontId="10" fillId="0" borderId="14" xfId="1" applyNumberFormat="1" applyFont="1" applyBorder="1"/>
    <xf numFmtId="4" fontId="10" fillId="0" borderId="11" xfId="1" applyNumberFormat="1" applyFont="1" applyFill="1" applyBorder="1"/>
    <xf numFmtId="4" fontId="9" fillId="0" borderId="12" xfId="1" applyNumberFormat="1" applyFont="1" applyBorder="1"/>
    <xf numFmtId="4" fontId="10" fillId="0" borderId="11" xfId="1" applyNumberFormat="1" applyFont="1" applyBorder="1"/>
    <xf numFmtId="4" fontId="10" fillId="0" borderId="9" xfId="1" applyNumberFormat="1" applyFont="1" applyFill="1" applyBorder="1"/>
    <xf numFmtId="4" fontId="10" fillId="0" borderId="8" xfId="1" applyNumberFormat="1" applyFont="1" applyFill="1" applyBorder="1"/>
    <xf numFmtId="4" fontId="9" fillId="0" borderId="8" xfId="1" applyNumberFormat="1" applyFont="1" applyFill="1" applyBorder="1"/>
    <xf numFmtId="4" fontId="12" fillId="0" borderId="9" xfId="1" applyNumberFormat="1" applyFont="1" applyBorder="1"/>
    <xf numFmtId="3" fontId="0" fillId="0" borderId="13" xfId="0" applyBorder="1"/>
    <xf numFmtId="4" fontId="0" fillId="0" borderId="31" xfId="1" applyNumberFormat="1" applyFont="1" applyFill="1" applyBorder="1"/>
    <xf numFmtId="3" fontId="0" fillId="0" borderId="24" xfId="0" applyFont="1" applyBorder="1"/>
    <xf numFmtId="3" fontId="0" fillId="0" borderId="32" xfId="0" applyFont="1" applyBorder="1"/>
    <xf numFmtId="4" fontId="0" fillId="0" borderId="20" xfId="0" applyNumberFormat="1" applyFont="1" applyBorder="1"/>
    <xf numFmtId="4" fontId="0" fillId="0" borderId="21" xfId="1" applyNumberFormat="1" applyFont="1" applyFill="1" applyBorder="1"/>
    <xf numFmtId="4" fontId="0" fillId="0" borderId="25" xfId="0" applyNumberFormat="1" applyFont="1" applyBorder="1"/>
    <xf numFmtId="4" fontId="0" fillId="0" borderId="29" xfId="0" applyNumberFormat="1" applyFont="1" applyBorder="1"/>
    <xf numFmtId="4" fontId="1" fillId="0" borderId="4" xfId="1" applyNumberFormat="1" applyFont="1" applyBorder="1"/>
    <xf numFmtId="4" fontId="11" fillId="0" borderId="26" xfId="1" applyNumberFormat="1" applyFont="1" applyBorder="1"/>
    <xf numFmtId="4" fontId="1" fillId="0" borderId="26" xfId="1" applyNumberFormat="1" applyFont="1" applyBorder="1"/>
    <xf numFmtId="4" fontId="1" fillId="0" borderId="29" xfId="1" applyNumberFormat="1" applyFont="1" applyBorder="1"/>
    <xf numFmtId="4" fontId="1" fillId="0" borderId="30" xfId="1" applyNumberFormat="1" applyFont="1" applyBorder="1"/>
    <xf numFmtId="4" fontId="9" fillId="0" borderId="9" xfId="1" applyNumberFormat="1" applyFont="1" applyBorder="1"/>
    <xf numFmtId="4" fontId="2" fillId="0" borderId="19" xfId="0" applyNumberFormat="1" applyFont="1" applyBorder="1"/>
    <xf numFmtId="4" fontId="0" fillId="0" borderId="21" xfId="0" applyNumberFormat="1" applyFont="1" applyBorder="1"/>
    <xf numFmtId="4" fontId="0" fillId="0" borderId="25" xfId="0" applyNumberFormat="1" applyBorder="1"/>
    <xf numFmtId="4" fontId="0" fillId="0" borderId="20" xfId="0" applyNumberFormat="1" applyBorder="1"/>
    <xf numFmtId="4" fontId="0" fillId="0" borderId="20" xfId="1" applyNumberFormat="1" applyFont="1" applyFill="1" applyBorder="1"/>
    <xf numFmtId="3" fontId="0" fillId="0" borderId="14" xfId="0" applyFont="1" applyBorder="1" applyAlignment="1">
      <alignment wrapText="1"/>
    </xf>
    <xf numFmtId="4" fontId="0" fillId="0" borderId="35" xfId="1" applyNumberFormat="1" applyFont="1" applyFill="1" applyBorder="1"/>
    <xf numFmtId="4" fontId="2" fillId="0" borderId="20" xfId="0" applyNumberFormat="1" applyFont="1" applyBorder="1"/>
    <xf numFmtId="4" fontId="0" fillId="0" borderId="36" xfId="1" applyNumberFormat="1" applyFont="1" applyFill="1" applyBorder="1"/>
    <xf numFmtId="4" fontId="0" fillId="0" borderId="29" xfId="1" applyNumberFormat="1" applyFont="1" applyBorder="1"/>
    <xf numFmtId="4" fontId="0" fillId="0" borderId="22" xfId="0" applyNumberFormat="1" applyBorder="1"/>
    <xf numFmtId="4" fontId="2" fillId="0" borderId="25" xfId="0" applyNumberFormat="1" applyFont="1" applyBorder="1"/>
    <xf numFmtId="4" fontId="0" fillId="0" borderId="36" xfId="0" applyNumberFormat="1" applyFont="1" applyBorder="1"/>
    <xf numFmtId="44" fontId="5" fillId="0" borderId="4" xfId="2" applyFont="1" applyBorder="1" applyAlignment="1">
      <alignment horizontal="center" wrapText="1"/>
    </xf>
    <xf numFmtId="44" fontId="13" fillId="0" borderId="9" xfId="2" applyFont="1" applyFill="1" applyBorder="1" applyAlignment="1">
      <alignment horizontal="center" vertical="center"/>
    </xf>
    <xf numFmtId="44" fontId="5" fillId="0" borderId="29" xfId="2" applyFont="1" applyBorder="1" applyAlignment="1">
      <alignment horizontal="center" wrapText="1"/>
    </xf>
    <xf numFmtId="3" fontId="5" fillId="0" borderId="9" xfId="0" applyFont="1" applyBorder="1" applyAlignment="1">
      <alignment vertical="center"/>
    </xf>
    <xf numFmtId="4" fontId="1" fillId="0" borderId="25" xfId="1" applyNumberFormat="1" applyFont="1" applyFill="1" applyBorder="1"/>
    <xf numFmtId="3" fontId="5" fillId="0" borderId="11" xfId="0" applyFont="1" applyBorder="1" applyAlignment="1">
      <alignment vertical="center"/>
    </xf>
    <xf numFmtId="44" fontId="13" fillId="0" borderId="11" xfId="2" applyFont="1" applyFill="1" applyBorder="1" applyAlignment="1">
      <alignment horizontal="center" vertical="center"/>
    </xf>
    <xf numFmtId="3" fontId="0" fillId="0" borderId="8" xfId="0" applyFont="1" applyBorder="1" applyAlignment="1">
      <alignment wrapText="1"/>
    </xf>
    <xf numFmtId="4" fontId="1" fillId="0" borderId="20" xfId="1" applyNumberFormat="1" applyFont="1" applyFill="1" applyBorder="1"/>
    <xf numFmtId="44" fontId="5" fillId="0" borderId="3" xfId="2" applyFont="1" applyBorder="1" applyAlignment="1">
      <alignment horizontal="center" wrapText="1"/>
    </xf>
    <xf numFmtId="44" fontId="13" fillId="0" borderId="8" xfId="2" applyFont="1" applyFill="1" applyBorder="1" applyAlignment="1">
      <alignment horizontal="center" vertical="center"/>
    </xf>
    <xf numFmtId="3" fontId="8" fillId="0" borderId="12" xfId="0" applyFont="1" applyBorder="1"/>
    <xf numFmtId="3" fontId="9" fillId="0" borderId="12" xfId="0" applyFont="1" applyBorder="1" applyAlignment="1">
      <alignment horizontal="center"/>
    </xf>
    <xf numFmtId="44" fontId="2" fillId="0" borderId="33" xfId="2" applyFont="1" applyBorder="1" applyAlignment="1">
      <alignment horizontal="center" wrapText="1"/>
    </xf>
    <xf numFmtId="44" fontId="2" fillId="0" borderId="2" xfId="2" applyFont="1" applyBorder="1" applyAlignment="1">
      <alignment horizontal="center" wrapText="1"/>
    </xf>
    <xf numFmtId="3" fontId="7" fillId="3" borderId="1" xfId="0" applyFont="1" applyFill="1" applyBorder="1"/>
    <xf numFmtId="3" fontId="8" fillId="0" borderId="16" xfId="0" applyFont="1" applyBorder="1"/>
    <xf numFmtId="3" fontId="8" fillId="0" borderId="8" xfId="0" applyFont="1" applyBorder="1"/>
    <xf numFmtId="44" fontId="5" fillId="0" borderId="6" xfId="2" applyFont="1" applyBorder="1" applyAlignment="1">
      <alignment horizontal="center" wrapText="1"/>
    </xf>
    <xf numFmtId="4" fontId="8" fillId="3" borderId="37" xfId="1" applyNumberFormat="1" applyFont="1" applyFill="1" applyBorder="1" applyAlignment="1"/>
    <xf numFmtId="4" fontId="8" fillId="3" borderId="34" xfId="1" applyNumberFormat="1" applyFont="1" applyFill="1" applyBorder="1" applyAlignment="1"/>
    <xf numFmtId="4" fontId="7" fillId="3" borderId="1" xfId="1" applyNumberFormat="1" applyFont="1" applyFill="1" applyBorder="1" applyAlignment="1"/>
    <xf numFmtId="4" fontId="8" fillId="3" borderId="37" xfId="0" applyNumberFormat="1" applyFont="1" applyFill="1" applyBorder="1" applyAlignment="1"/>
    <xf numFmtId="4" fontId="8" fillId="3" borderId="34" xfId="0" applyNumberFormat="1" applyFont="1" applyFill="1" applyBorder="1" applyAlignment="1"/>
    <xf numFmtId="4" fontId="0" fillId="0" borderId="25" xfId="0" applyNumberFormat="1" applyFont="1" applyFill="1" applyBorder="1"/>
    <xf numFmtId="4" fontId="3" fillId="0" borderId="5" xfId="1" applyNumberFormat="1" applyFont="1" applyBorder="1"/>
    <xf numFmtId="4" fontId="9" fillId="0" borderId="10" xfId="1" applyNumberFormat="1" applyFont="1" applyFill="1" applyBorder="1"/>
    <xf numFmtId="4" fontId="3" fillId="0" borderId="4" xfId="1" applyNumberFormat="1" applyFont="1" applyBorder="1"/>
    <xf numFmtId="4" fontId="9" fillId="0" borderId="9" xfId="1" applyNumberFormat="1" applyFont="1" applyFill="1" applyBorder="1"/>
    <xf numFmtId="3" fontId="0" fillId="0" borderId="14" xfId="0" applyFont="1" applyBorder="1"/>
    <xf numFmtId="4" fontId="0" fillId="0" borderId="27" xfId="0" applyNumberFormat="1" applyFont="1" applyBorder="1"/>
    <xf numFmtId="4" fontId="1" fillId="0" borderId="35" xfId="1" applyNumberFormat="1" applyFont="1" applyBorder="1"/>
    <xf numFmtId="4" fontId="9" fillId="0" borderId="14" xfId="1" applyNumberFormat="1" applyFont="1" applyBorder="1"/>
    <xf numFmtId="3" fontId="14" fillId="0" borderId="0" xfId="0" applyFont="1"/>
    <xf numFmtId="3" fontId="0" fillId="0" borderId="24" xfId="0" applyFont="1" applyFill="1" applyBorder="1"/>
    <xf numFmtId="4" fontId="1" fillId="0" borderId="6" xfId="1" applyNumberFormat="1" applyFont="1" applyFill="1" applyBorder="1"/>
    <xf numFmtId="4" fontId="3" fillId="0" borderId="11" xfId="1" applyNumberFormat="1" applyFont="1" applyFill="1" applyBorder="1"/>
    <xf numFmtId="4" fontId="1" fillId="0" borderId="13" xfId="1" applyNumberFormat="1" applyFont="1" applyBorder="1"/>
    <xf numFmtId="4" fontId="12" fillId="0" borderId="11" xfId="1" applyNumberFormat="1" applyFont="1" applyBorder="1"/>
    <xf numFmtId="4" fontId="1" fillId="0" borderId="5" xfId="1" applyNumberFormat="1" applyFont="1" applyBorder="1"/>
    <xf numFmtId="4" fontId="9" fillId="0" borderId="10" xfId="1" applyNumberFormat="1" applyFont="1" applyBorder="1"/>
    <xf numFmtId="4" fontId="1" fillId="0" borderId="6" xfId="1" applyNumberFormat="1" applyFont="1" applyBorder="1"/>
    <xf numFmtId="4" fontId="9" fillId="0" borderId="11" xfId="1" applyNumberFormat="1" applyFont="1" applyBorder="1"/>
    <xf numFmtId="4" fontId="0" fillId="0" borderId="3" xfId="1" applyNumberFormat="1" applyFont="1" applyFill="1" applyBorder="1"/>
    <xf numFmtId="3" fontId="2" fillId="2" borderId="1" xfId="0" applyFont="1" applyFill="1" applyBorder="1" applyAlignment="1">
      <alignment vertical="center"/>
    </xf>
    <xf numFmtId="4" fontId="8" fillId="2" borderId="37" xfId="0" applyNumberFormat="1" applyFont="1" applyFill="1" applyBorder="1" applyAlignment="1">
      <alignment vertical="center"/>
    </xf>
    <xf numFmtId="4" fontId="8" fillId="2" borderId="34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vertical="center"/>
    </xf>
    <xf numFmtId="3" fontId="0" fillId="0" borderId="38" xfId="0" applyFont="1" applyBorder="1"/>
    <xf numFmtId="3" fontId="4" fillId="2" borderId="0" xfId="0" applyFont="1" applyFill="1" applyAlignment="1">
      <alignment horizontal="center" vertical="center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9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2F43-4B49-40B3-BCA0-DAADF4BAF80E}">
  <sheetPr>
    <pageSetUpPr fitToPage="1"/>
  </sheetPr>
  <dimension ref="A1:E99"/>
  <sheetViews>
    <sheetView tabSelected="1" topLeftCell="A56" zoomScaleNormal="100" workbookViewId="0">
      <selection activeCell="L71" sqref="L71"/>
    </sheetView>
  </sheetViews>
  <sheetFormatPr defaultRowHeight="12.75" x14ac:dyDescent="0.2"/>
  <cols>
    <col min="1" max="1" width="69.42578125" customWidth="1"/>
    <col min="2" max="3" width="12.7109375" customWidth="1"/>
    <col min="4" max="4" width="14.28515625" customWidth="1"/>
    <col min="5" max="5" width="15" customWidth="1"/>
  </cols>
  <sheetData>
    <row r="1" spans="1:5" x14ac:dyDescent="0.2">
      <c r="D1" s="1" t="s">
        <v>14</v>
      </c>
    </row>
    <row r="2" spans="1:5" ht="38.25" customHeight="1" x14ac:dyDescent="0.2">
      <c r="A2" s="137" t="s">
        <v>20</v>
      </c>
      <c r="B2" s="137"/>
      <c r="C2" s="137"/>
      <c r="D2" s="137"/>
    </row>
    <row r="3" spans="1:5" ht="14.25" customHeight="1" thickBot="1" x14ac:dyDescent="0.25">
      <c r="D3" s="3" t="s">
        <v>9</v>
      </c>
    </row>
    <row r="4" spans="1:5" ht="27" customHeight="1" thickBot="1" x14ac:dyDescent="0.25">
      <c r="A4" s="100" t="s">
        <v>6</v>
      </c>
      <c r="B4" s="101" t="s">
        <v>8</v>
      </c>
      <c r="C4" s="102" t="s">
        <v>7</v>
      </c>
      <c r="D4" s="11" t="s">
        <v>2</v>
      </c>
    </row>
    <row r="5" spans="1:5" ht="19.5" customHeight="1" thickBot="1" x14ac:dyDescent="0.3">
      <c r="A5" s="103" t="s">
        <v>29</v>
      </c>
      <c r="B5" s="107">
        <f>SUM(B6:B14)</f>
        <v>205608.02000000002</v>
      </c>
      <c r="C5" s="108">
        <f>SUM(C6:C14)</f>
        <v>0</v>
      </c>
      <c r="D5" s="109">
        <f>SUM(B6:B14)</f>
        <v>205608.02000000002</v>
      </c>
    </row>
    <row r="6" spans="1:5" ht="12.75" customHeight="1" x14ac:dyDescent="0.2">
      <c r="A6" s="95" t="s">
        <v>60</v>
      </c>
      <c r="B6" s="96">
        <v>9000</v>
      </c>
      <c r="C6" s="97"/>
      <c r="D6" s="98"/>
    </row>
    <row r="7" spans="1:5" ht="12.75" customHeight="1" x14ac:dyDescent="0.2">
      <c r="A7" s="91" t="s">
        <v>53</v>
      </c>
      <c r="B7" s="92">
        <v>185</v>
      </c>
      <c r="C7" s="88"/>
      <c r="D7" s="89"/>
    </row>
    <row r="8" spans="1:5" ht="12.75" customHeight="1" x14ac:dyDescent="0.2">
      <c r="A8" s="91" t="s">
        <v>12</v>
      </c>
      <c r="B8" s="92">
        <v>3197</v>
      </c>
      <c r="C8" s="88"/>
      <c r="D8" s="89"/>
    </row>
    <row r="9" spans="1:5" ht="12.75" customHeight="1" x14ac:dyDescent="0.2">
      <c r="A9" s="91" t="s">
        <v>54</v>
      </c>
      <c r="B9" s="92">
        <v>75880.240000000005</v>
      </c>
      <c r="C9" s="88"/>
      <c r="D9" s="89"/>
    </row>
    <row r="10" spans="1:5" ht="12.75" customHeight="1" x14ac:dyDescent="0.2">
      <c r="A10" s="91" t="s">
        <v>55</v>
      </c>
      <c r="B10" s="92">
        <f>60418.83+11394.25</f>
        <v>71813.08</v>
      </c>
      <c r="C10" s="88"/>
      <c r="D10" s="89"/>
    </row>
    <row r="11" spans="1:5" ht="12.75" customHeight="1" x14ac:dyDescent="0.2">
      <c r="A11" s="91" t="s">
        <v>56</v>
      </c>
      <c r="B11" s="92">
        <v>6961.7</v>
      </c>
      <c r="C11" s="88"/>
      <c r="D11" s="89"/>
    </row>
    <row r="12" spans="1:5" ht="12.75" customHeight="1" x14ac:dyDescent="0.2">
      <c r="A12" s="91" t="s">
        <v>16</v>
      </c>
      <c r="B12" s="92">
        <v>555</v>
      </c>
      <c r="C12" s="88"/>
      <c r="D12" s="89"/>
    </row>
    <row r="13" spans="1:5" ht="12.75" customHeight="1" thickBot="1" x14ac:dyDescent="0.25">
      <c r="A13" s="91" t="s">
        <v>57</v>
      </c>
      <c r="B13" s="92">
        <v>38016</v>
      </c>
      <c r="C13" s="88"/>
      <c r="D13" s="89"/>
    </row>
    <row r="14" spans="1:5" ht="12.75" hidden="1" customHeight="1" thickBot="1" x14ac:dyDescent="0.25">
      <c r="A14" s="93"/>
      <c r="B14" s="90"/>
      <c r="C14" s="106"/>
      <c r="D14" s="94"/>
    </row>
    <row r="15" spans="1:5" ht="19.5" customHeight="1" thickBot="1" x14ac:dyDescent="0.3">
      <c r="A15" s="103" t="s">
        <v>30</v>
      </c>
      <c r="B15" s="110">
        <f>SUM(B16:B96)</f>
        <v>89185.790000000008</v>
      </c>
      <c r="C15" s="111">
        <f t="shared" ref="C15:D15" si="0">SUM(C16:C96)</f>
        <v>253094</v>
      </c>
      <c r="D15" s="109">
        <f t="shared" si="0"/>
        <v>342279.79000000004</v>
      </c>
      <c r="E15" s="2"/>
    </row>
    <row r="16" spans="1:5" ht="15.75" hidden="1" x14ac:dyDescent="0.25">
      <c r="A16" s="46" t="s">
        <v>4</v>
      </c>
      <c r="B16" s="82"/>
      <c r="C16" s="4"/>
      <c r="D16" s="50">
        <f>B17+B18+B19+C17+C18+C19</f>
        <v>0</v>
      </c>
    </row>
    <row r="17" spans="1:4" hidden="1" x14ac:dyDescent="0.2">
      <c r="A17" s="19"/>
      <c r="B17" s="40"/>
      <c r="C17" s="5"/>
      <c r="D17" s="12"/>
    </row>
    <row r="18" spans="1:4" hidden="1" x14ac:dyDescent="0.2">
      <c r="A18" s="20"/>
      <c r="B18" s="83"/>
      <c r="C18" s="6"/>
      <c r="D18" s="13"/>
    </row>
    <row r="19" spans="1:4" ht="13.5" hidden="1" thickBot="1" x14ac:dyDescent="0.25">
      <c r="A19" s="21"/>
      <c r="B19" s="68"/>
      <c r="C19" s="7"/>
      <c r="D19" s="14"/>
    </row>
    <row r="20" spans="1:4" ht="15.75" x14ac:dyDescent="0.25">
      <c r="A20" s="46" t="s">
        <v>5</v>
      </c>
      <c r="B20" s="82"/>
      <c r="C20" s="4"/>
      <c r="D20" s="50">
        <f>SUM(B21:B24) + SUM(C21:C24)</f>
        <v>16200</v>
      </c>
    </row>
    <row r="21" spans="1:4" ht="12.75" customHeight="1" x14ac:dyDescent="0.2">
      <c r="A21" s="24" t="s">
        <v>32</v>
      </c>
      <c r="B21" s="87">
        <v>9000</v>
      </c>
      <c r="C21" s="113"/>
      <c r="D21" s="114"/>
    </row>
    <row r="22" spans="1:4" ht="12.75" customHeight="1" x14ac:dyDescent="0.2">
      <c r="A22" s="24" t="s">
        <v>33</v>
      </c>
      <c r="B22" s="67">
        <v>5000</v>
      </c>
      <c r="C22" s="115"/>
      <c r="D22" s="116"/>
    </row>
    <row r="23" spans="1:4" ht="12.75" customHeight="1" thickBot="1" x14ac:dyDescent="0.25">
      <c r="A23" s="24" t="s">
        <v>34</v>
      </c>
      <c r="B23" s="83">
        <v>2200</v>
      </c>
      <c r="C23" s="6"/>
      <c r="D23" s="13"/>
    </row>
    <row r="24" spans="1:4" ht="13.5" hidden="1" thickBot="1" x14ac:dyDescent="0.25">
      <c r="A24" s="21"/>
      <c r="B24" s="84"/>
      <c r="C24" s="8"/>
      <c r="D24" s="15"/>
    </row>
    <row r="25" spans="1:4" ht="15.75" x14ac:dyDescent="0.25">
      <c r="A25" s="46" t="s">
        <v>12</v>
      </c>
      <c r="B25" s="38"/>
      <c r="C25" s="9"/>
      <c r="D25" s="50">
        <f>B27+B26+C26+C27</f>
        <v>14339</v>
      </c>
    </row>
    <row r="26" spans="1:4" ht="13.5" thickBot="1" x14ac:dyDescent="0.25">
      <c r="A26" s="21" t="s">
        <v>31</v>
      </c>
      <c r="B26" s="68"/>
      <c r="C26" s="123">
        <v>14339</v>
      </c>
      <c r="D26" s="124"/>
    </row>
    <row r="27" spans="1:4" ht="13.5" hidden="1" thickBot="1" x14ac:dyDescent="0.25">
      <c r="A27" s="61"/>
      <c r="B27" s="85"/>
      <c r="C27" s="62"/>
      <c r="D27" s="49"/>
    </row>
    <row r="28" spans="1:4" ht="15.75" hidden="1" x14ac:dyDescent="0.25">
      <c r="A28" s="46" t="s">
        <v>11</v>
      </c>
      <c r="B28" s="82"/>
      <c r="C28" s="4"/>
      <c r="D28" s="50">
        <f>B29+B30+C29+C30</f>
        <v>0</v>
      </c>
    </row>
    <row r="29" spans="1:4" hidden="1" x14ac:dyDescent="0.2">
      <c r="A29" s="20"/>
      <c r="B29" s="83"/>
      <c r="C29" s="6"/>
      <c r="D29" s="13"/>
    </row>
    <row r="30" spans="1:4" ht="13.5" hidden="1" thickBot="1" x14ac:dyDescent="0.25">
      <c r="A30" s="21"/>
      <c r="B30" s="84"/>
      <c r="C30" s="8"/>
      <c r="D30" s="15"/>
    </row>
    <row r="31" spans="1:4" ht="15" x14ac:dyDescent="0.25">
      <c r="A31" s="104" t="s">
        <v>3</v>
      </c>
      <c r="B31" s="38"/>
      <c r="C31" s="39"/>
      <c r="D31" s="51">
        <f>SUM(B32:B38)+SUM(C32:C38)</f>
        <v>48490.69</v>
      </c>
    </row>
    <row r="32" spans="1:4" ht="14.25" x14ac:dyDescent="0.2">
      <c r="A32" s="29" t="s">
        <v>26</v>
      </c>
      <c r="B32" s="67">
        <v>7000</v>
      </c>
      <c r="C32" s="70"/>
      <c r="D32" s="60"/>
    </row>
    <row r="33" spans="1:5" ht="14.25" x14ac:dyDescent="0.2">
      <c r="A33" s="29" t="s">
        <v>47</v>
      </c>
      <c r="B33" s="67">
        <v>6000</v>
      </c>
      <c r="C33" s="71"/>
      <c r="D33" s="60"/>
    </row>
    <row r="34" spans="1:5" ht="14.25" x14ac:dyDescent="0.2">
      <c r="A34" s="29" t="s">
        <v>46</v>
      </c>
      <c r="B34" s="67">
        <v>20000</v>
      </c>
      <c r="C34" s="70"/>
      <c r="D34" s="60"/>
    </row>
    <row r="35" spans="1:5" ht="14.25" x14ac:dyDescent="0.2">
      <c r="A35" s="29" t="s">
        <v>27</v>
      </c>
      <c r="B35" s="67">
        <v>9000</v>
      </c>
      <c r="C35" s="70"/>
      <c r="D35" s="60"/>
    </row>
    <row r="36" spans="1:5" ht="14.25" x14ac:dyDescent="0.2">
      <c r="A36" s="29" t="s">
        <v>28</v>
      </c>
      <c r="B36" s="67">
        <v>6000</v>
      </c>
      <c r="C36" s="70"/>
      <c r="D36" s="60"/>
    </row>
    <row r="37" spans="1:5" ht="15" thickBot="1" x14ac:dyDescent="0.25">
      <c r="A37" s="63" t="s">
        <v>58</v>
      </c>
      <c r="B37" s="112">
        <v>490.69</v>
      </c>
      <c r="C37" s="71"/>
      <c r="D37" s="126"/>
    </row>
    <row r="38" spans="1:5" ht="13.5" hidden="1" thickBot="1" x14ac:dyDescent="0.25">
      <c r="A38" s="64"/>
      <c r="B38" s="72"/>
      <c r="C38" s="73"/>
      <c r="D38" s="125"/>
    </row>
    <row r="39" spans="1:5" ht="15.75" x14ac:dyDescent="0.25">
      <c r="A39" s="47" t="s">
        <v>17</v>
      </c>
      <c r="B39" s="31"/>
      <c r="C39" s="32"/>
      <c r="D39" s="51">
        <f>SUM(B40+B41+B42+C40+C41+C42)</f>
        <v>27.2</v>
      </c>
    </row>
    <row r="40" spans="1:5" ht="13.5" thickBot="1" x14ac:dyDescent="0.25">
      <c r="A40" s="63" t="s">
        <v>58</v>
      </c>
      <c r="B40" s="33">
        <v>27.2</v>
      </c>
      <c r="C40" s="34"/>
      <c r="D40" s="15"/>
    </row>
    <row r="41" spans="1:5" hidden="1" x14ac:dyDescent="0.2">
      <c r="A41" s="19"/>
      <c r="B41" s="33"/>
      <c r="C41" s="34"/>
      <c r="D41" s="16"/>
    </row>
    <row r="42" spans="1:5" ht="13.5" hidden="1" thickBot="1" x14ac:dyDescent="0.25">
      <c r="A42" s="30"/>
      <c r="B42" s="35"/>
      <c r="C42" s="36"/>
      <c r="D42" s="17"/>
    </row>
    <row r="43" spans="1:5" ht="15.75" x14ac:dyDescent="0.25">
      <c r="A43" s="47" t="s">
        <v>18</v>
      </c>
      <c r="B43" s="38"/>
      <c r="C43" s="39"/>
      <c r="D43" s="51">
        <f>SUM(B44:B49)+SUM(C44:C49)</f>
        <v>13240.7</v>
      </c>
    </row>
    <row r="44" spans="1:5" ht="14.25" x14ac:dyDescent="0.2">
      <c r="A44" s="122" t="s">
        <v>39</v>
      </c>
      <c r="B44" s="40">
        <v>5380.1</v>
      </c>
      <c r="C44" s="41"/>
      <c r="D44" s="52"/>
      <c r="E44" s="121"/>
    </row>
    <row r="45" spans="1:5" ht="14.25" x14ac:dyDescent="0.2">
      <c r="A45" s="37" t="s">
        <v>38</v>
      </c>
      <c r="B45" s="42">
        <v>3630.6</v>
      </c>
      <c r="C45" s="43"/>
      <c r="D45" s="53"/>
    </row>
    <row r="46" spans="1:5" ht="14.25" x14ac:dyDescent="0.2">
      <c r="A46" s="37" t="s">
        <v>40</v>
      </c>
      <c r="B46" s="42"/>
      <c r="C46" s="43">
        <v>1500</v>
      </c>
      <c r="D46" s="53"/>
    </row>
    <row r="47" spans="1:5" ht="14.25" x14ac:dyDescent="0.2">
      <c r="A47" s="37" t="s">
        <v>41</v>
      </c>
      <c r="B47" s="42">
        <v>2100</v>
      </c>
      <c r="C47" s="43"/>
      <c r="D47" s="53"/>
    </row>
    <row r="48" spans="1:5" ht="15" thickBot="1" x14ac:dyDescent="0.25">
      <c r="A48" s="37" t="s">
        <v>42</v>
      </c>
      <c r="B48" s="42">
        <v>630</v>
      </c>
      <c r="C48" s="43"/>
      <c r="D48" s="53"/>
    </row>
    <row r="49" spans="1:4" ht="15" hidden="1" thickBot="1" x14ac:dyDescent="0.25">
      <c r="A49" s="37"/>
      <c r="B49" s="44"/>
      <c r="C49" s="45"/>
      <c r="D49" s="54"/>
    </row>
    <row r="50" spans="1:4" ht="15.75" hidden="1" x14ac:dyDescent="0.25">
      <c r="A50" s="46" t="s">
        <v>19</v>
      </c>
      <c r="B50" s="82"/>
      <c r="C50" s="4"/>
      <c r="D50" s="50">
        <f>B51+C51</f>
        <v>0</v>
      </c>
    </row>
    <row r="51" spans="1:4" ht="15" hidden="1" thickBot="1" x14ac:dyDescent="0.25">
      <c r="A51" s="23"/>
      <c r="B51" s="44"/>
      <c r="C51" s="7"/>
      <c r="D51" s="56"/>
    </row>
    <row r="52" spans="1:4" ht="15.75" hidden="1" x14ac:dyDescent="0.25">
      <c r="A52" s="46" t="s">
        <v>16</v>
      </c>
      <c r="B52" s="82"/>
      <c r="C52" s="4"/>
      <c r="D52" s="51">
        <f>SUM(B53:B55)+C53+C55</f>
        <v>0</v>
      </c>
    </row>
    <row r="53" spans="1:4" ht="14.25" hidden="1" x14ac:dyDescent="0.2">
      <c r="A53" s="19"/>
      <c r="B53" s="40"/>
      <c r="C53" s="5"/>
      <c r="D53" s="52"/>
    </row>
    <row r="54" spans="1:4" ht="14.25" hidden="1" x14ac:dyDescent="0.2">
      <c r="A54" s="80"/>
      <c r="B54" s="42"/>
      <c r="C54" s="81"/>
      <c r="D54" s="53"/>
    </row>
    <row r="55" spans="1:4" ht="15" hidden="1" thickBot="1" x14ac:dyDescent="0.25">
      <c r="A55" s="22"/>
      <c r="B55" s="44"/>
      <c r="C55" s="7"/>
      <c r="D55" s="54"/>
    </row>
    <row r="56" spans="1:4" ht="15" x14ac:dyDescent="0.25">
      <c r="A56" s="99" t="s">
        <v>1</v>
      </c>
      <c r="B56" s="38"/>
      <c r="C56" s="48"/>
      <c r="D56" s="55">
        <f>SUM(B57:B63) + SUM(C57:C63)</f>
        <v>80625</v>
      </c>
    </row>
    <row r="57" spans="1:4" ht="14.25" customHeight="1" x14ac:dyDescent="0.2">
      <c r="A57" s="19" t="s">
        <v>43</v>
      </c>
      <c r="B57" s="86"/>
      <c r="C57" s="69">
        <v>60000</v>
      </c>
      <c r="D57" s="74"/>
    </row>
    <row r="58" spans="1:4" ht="14.25" x14ac:dyDescent="0.2">
      <c r="A58" s="25" t="s">
        <v>49</v>
      </c>
      <c r="B58" s="86"/>
      <c r="C58" s="69">
        <v>0</v>
      </c>
      <c r="D58" s="74"/>
    </row>
    <row r="59" spans="1:4" ht="14.25" x14ac:dyDescent="0.2">
      <c r="A59" s="25" t="s">
        <v>36</v>
      </c>
      <c r="B59" s="67">
        <v>6000</v>
      </c>
      <c r="C59" s="69"/>
      <c r="D59" s="74"/>
    </row>
    <row r="60" spans="1:4" ht="14.25" x14ac:dyDescent="0.2">
      <c r="A60" s="117" t="s">
        <v>37</v>
      </c>
      <c r="B60" s="118"/>
      <c r="C60" s="119">
        <v>10000</v>
      </c>
      <c r="D60" s="120"/>
    </row>
    <row r="61" spans="1:4" ht="15" thickBot="1" x14ac:dyDescent="0.25">
      <c r="A61" s="117" t="s">
        <v>44</v>
      </c>
      <c r="B61" s="68"/>
      <c r="C61" s="129">
        <v>4625</v>
      </c>
      <c r="D61" s="130"/>
    </row>
    <row r="62" spans="1:4" ht="14.25" hidden="1" x14ac:dyDescent="0.2">
      <c r="A62" s="117"/>
      <c r="B62" s="87"/>
      <c r="C62" s="127"/>
      <c r="D62" s="128"/>
    </row>
    <row r="63" spans="1:4" ht="15" hidden="1" thickBot="1" x14ac:dyDescent="0.25">
      <c r="A63" s="21"/>
      <c r="B63" s="68"/>
      <c r="C63" s="8"/>
      <c r="D63" s="56"/>
    </row>
    <row r="64" spans="1:4" ht="15.75" x14ac:dyDescent="0.25">
      <c r="A64" s="46" t="s">
        <v>13</v>
      </c>
      <c r="B64" s="65"/>
      <c r="C64" s="10"/>
      <c r="D64" s="51">
        <f>SUM(B65:B67)+C65+C66+C67</f>
        <v>27.2</v>
      </c>
    </row>
    <row r="65" spans="1:4" ht="15" thickBot="1" x14ac:dyDescent="0.25">
      <c r="A65" s="64" t="s">
        <v>58</v>
      </c>
      <c r="B65" s="68">
        <v>27.2</v>
      </c>
      <c r="C65" s="7"/>
      <c r="D65" s="54"/>
    </row>
    <row r="66" spans="1:4" ht="14.25" hidden="1" x14ac:dyDescent="0.2">
      <c r="A66" s="24"/>
      <c r="B66" s="65"/>
      <c r="C66" s="131"/>
      <c r="D66" s="58"/>
    </row>
    <row r="67" spans="1:4" ht="15" hidden="1" thickBot="1" x14ac:dyDescent="0.25">
      <c r="A67" s="21"/>
      <c r="B67" s="68"/>
      <c r="C67" s="7"/>
      <c r="D67" s="56"/>
    </row>
    <row r="68" spans="1:4" ht="15" x14ac:dyDescent="0.25">
      <c r="A68" s="104" t="s">
        <v>0</v>
      </c>
      <c r="B68" s="38"/>
      <c r="C68" s="39"/>
      <c r="D68" s="59">
        <f>SUM(B70:B87)+SUM(C70:C87)</f>
        <v>42330</v>
      </c>
    </row>
    <row r="69" spans="1:4" ht="14.25" x14ac:dyDescent="0.2">
      <c r="A69" s="29" t="s">
        <v>15</v>
      </c>
      <c r="B69" s="65"/>
      <c r="C69" s="66"/>
      <c r="D69" s="58"/>
    </row>
    <row r="70" spans="1:4" ht="14.25" x14ac:dyDescent="0.2">
      <c r="A70" s="29" t="s">
        <v>21</v>
      </c>
      <c r="B70" s="65"/>
      <c r="C70" s="66">
        <v>1600</v>
      </c>
      <c r="D70" s="58"/>
    </row>
    <row r="71" spans="1:4" ht="14.25" x14ac:dyDescent="0.2">
      <c r="A71" s="29" t="s">
        <v>22</v>
      </c>
      <c r="B71" s="65"/>
      <c r="C71" s="66">
        <v>1200</v>
      </c>
      <c r="D71" s="58"/>
    </row>
    <row r="72" spans="1:4" ht="14.25" x14ac:dyDescent="0.2">
      <c r="A72" s="29" t="s">
        <v>23</v>
      </c>
      <c r="B72" s="65"/>
      <c r="C72" s="66">
        <v>5000</v>
      </c>
      <c r="D72" s="58"/>
    </row>
    <row r="73" spans="1:4" ht="14.25" x14ac:dyDescent="0.2">
      <c r="A73" s="29" t="s">
        <v>24</v>
      </c>
      <c r="B73" s="65"/>
      <c r="C73" s="66">
        <v>2000</v>
      </c>
      <c r="D73" s="58"/>
    </row>
    <row r="74" spans="1:4" ht="14.25" x14ac:dyDescent="0.2">
      <c r="A74" s="29" t="s">
        <v>50</v>
      </c>
      <c r="B74" s="65"/>
      <c r="C74" s="66">
        <v>2000</v>
      </c>
      <c r="D74" s="58"/>
    </row>
    <row r="75" spans="1:4" ht="14.25" x14ac:dyDescent="0.2">
      <c r="A75" s="29" t="s">
        <v>51</v>
      </c>
      <c r="B75" s="65"/>
      <c r="C75" s="66">
        <v>13500</v>
      </c>
      <c r="D75" s="58"/>
    </row>
    <row r="76" spans="1:4" ht="14.25" x14ac:dyDescent="0.2">
      <c r="A76" s="29" t="s">
        <v>52</v>
      </c>
      <c r="B76" s="65"/>
      <c r="C76" s="66">
        <v>2030</v>
      </c>
      <c r="D76" s="58"/>
    </row>
    <row r="77" spans="1:4" ht="15" thickBot="1" x14ac:dyDescent="0.25">
      <c r="A77" s="21" t="s">
        <v>25</v>
      </c>
      <c r="B77" s="65">
        <v>5000</v>
      </c>
      <c r="C77" s="66">
        <v>10000</v>
      </c>
      <c r="D77" s="58"/>
    </row>
    <row r="78" spans="1:4" ht="15" hidden="1" thickBot="1" x14ac:dyDescent="0.25">
      <c r="A78" s="136"/>
      <c r="B78" s="68"/>
      <c r="C78" s="45"/>
      <c r="D78" s="54"/>
    </row>
    <row r="79" spans="1:4" ht="14.25" hidden="1" x14ac:dyDescent="0.2">
      <c r="A79" s="29"/>
      <c r="B79" s="65"/>
      <c r="C79" s="66"/>
      <c r="D79" s="58"/>
    </row>
    <row r="80" spans="1:4" ht="14.25" hidden="1" x14ac:dyDescent="0.2">
      <c r="A80" s="29"/>
      <c r="B80" s="65"/>
      <c r="C80" s="66"/>
      <c r="D80" s="58"/>
    </row>
    <row r="81" spans="1:4" ht="14.25" hidden="1" x14ac:dyDescent="0.2">
      <c r="A81" s="29"/>
      <c r="B81" s="65"/>
      <c r="C81" s="66"/>
      <c r="D81" s="58"/>
    </row>
    <row r="82" spans="1:4" ht="14.25" hidden="1" x14ac:dyDescent="0.2">
      <c r="A82" s="29"/>
      <c r="B82" s="65"/>
      <c r="C82" s="66"/>
      <c r="D82" s="58"/>
    </row>
    <row r="83" spans="1:4" ht="14.25" hidden="1" x14ac:dyDescent="0.2">
      <c r="A83" s="29"/>
      <c r="B83" s="65"/>
      <c r="C83" s="66"/>
      <c r="D83" s="58"/>
    </row>
    <row r="84" spans="1:4" ht="14.25" hidden="1" x14ac:dyDescent="0.2">
      <c r="A84" s="29"/>
      <c r="B84" s="65"/>
      <c r="C84" s="66"/>
      <c r="D84" s="58"/>
    </row>
    <row r="85" spans="1:4" ht="14.25" hidden="1" x14ac:dyDescent="0.2">
      <c r="A85" s="29"/>
      <c r="B85" s="65"/>
      <c r="C85" s="66"/>
      <c r="D85" s="58"/>
    </row>
    <row r="86" spans="1:4" ht="14.25" hidden="1" x14ac:dyDescent="0.2">
      <c r="A86" s="63"/>
      <c r="B86" s="67"/>
      <c r="C86" s="41"/>
      <c r="D86" s="57"/>
    </row>
    <row r="87" spans="1:4" ht="15" hidden="1" thickBot="1" x14ac:dyDescent="0.25">
      <c r="A87" s="64"/>
      <c r="B87" s="68"/>
      <c r="C87" s="45"/>
      <c r="D87" s="54"/>
    </row>
    <row r="88" spans="1:4" ht="15" x14ac:dyDescent="0.25">
      <c r="A88" s="105" t="s">
        <v>10</v>
      </c>
      <c r="B88" s="38"/>
      <c r="C88" s="75"/>
      <c r="D88" s="55">
        <f>SUM(B89:B96)+SUM(C89:C96)</f>
        <v>127000</v>
      </c>
    </row>
    <row r="89" spans="1:4" ht="14.25" x14ac:dyDescent="0.2">
      <c r="A89" s="26" t="s">
        <v>59</v>
      </c>
      <c r="B89" s="65">
        <v>1700</v>
      </c>
      <c r="C89" s="76">
        <v>28300</v>
      </c>
      <c r="D89" s="51"/>
    </row>
    <row r="90" spans="1:4" ht="14.25" x14ac:dyDescent="0.2">
      <c r="A90" s="26" t="s">
        <v>35</v>
      </c>
      <c r="B90" s="77"/>
      <c r="C90" s="41">
        <v>7000</v>
      </c>
      <c r="D90" s="58"/>
    </row>
    <row r="91" spans="1:4" ht="15" thickBot="1" x14ac:dyDescent="0.25">
      <c r="A91" s="27" t="s">
        <v>48</v>
      </c>
      <c r="B91" s="78"/>
      <c r="C91" s="66">
        <v>90000</v>
      </c>
      <c r="D91" s="58"/>
    </row>
    <row r="92" spans="1:4" ht="14.25" hidden="1" x14ac:dyDescent="0.2">
      <c r="A92" s="24"/>
      <c r="B92" s="79"/>
      <c r="C92" s="66"/>
      <c r="D92" s="58"/>
    </row>
    <row r="93" spans="1:4" hidden="1" x14ac:dyDescent="0.2">
      <c r="A93" s="26"/>
      <c r="B93" s="77"/>
      <c r="C93" s="41"/>
      <c r="D93" s="18"/>
    </row>
    <row r="94" spans="1:4" hidden="1" x14ac:dyDescent="0.2">
      <c r="A94" s="27"/>
      <c r="B94" s="78"/>
      <c r="C94" s="66"/>
      <c r="D94" s="16"/>
    </row>
    <row r="95" spans="1:4" hidden="1" x14ac:dyDescent="0.2">
      <c r="A95" s="28"/>
      <c r="B95" s="78"/>
      <c r="C95" s="66"/>
      <c r="D95" s="16"/>
    </row>
    <row r="96" spans="1:4" ht="13.5" hidden="1" thickBot="1" x14ac:dyDescent="0.25">
      <c r="A96" s="24"/>
      <c r="B96" s="65"/>
      <c r="C96" s="66"/>
      <c r="D96" s="16"/>
    </row>
    <row r="97" spans="1:4" ht="21.75" customHeight="1" thickBot="1" x14ac:dyDescent="0.25">
      <c r="A97" s="132" t="s">
        <v>45</v>
      </c>
      <c r="B97" s="133">
        <f>B5+B15</f>
        <v>294793.81000000006</v>
      </c>
      <c r="C97" s="134">
        <f t="shared" ref="C97:D97" si="1">C5+C15</f>
        <v>253094</v>
      </c>
      <c r="D97" s="135">
        <f t="shared" si="1"/>
        <v>547887.81000000006</v>
      </c>
    </row>
    <row r="98" spans="1:4" x14ac:dyDescent="0.2">
      <c r="B98" s="2"/>
      <c r="C98" s="2"/>
    </row>
    <row r="99" spans="1:4" x14ac:dyDescent="0.2">
      <c r="D99" s="2"/>
    </row>
  </sheetData>
  <mergeCells count="1">
    <mergeCell ref="A2:D2"/>
  </mergeCells>
  <printOptions horizontalCentered="1"/>
  <pageMargins left="0.11811023622047245" right="0.19685039370078741" top="0.59055118110236227" bottom="0.39370078740157483" header="0.11811023622047245" footer="0.11811023622047245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1.ZR</vt:lpstr>
      <vt:lpstr>'1.ZR'!Názvy_tisku</vt:lpstr>
    </vt:vector>
  </TitlesOfParts>
  <Company>Krajský úřad, Královehradecký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841</dc:creator>
  <cp:lastModifiedBy>Volfová Hana Ing.</cp:lastModifiedBy>
  <cp:lastPrinted>2022-02-24T09:12:55Z</cp:lastPrinted>
  <dcterms:created xsi:type="dcterms:W3CDTF">2010-05-26T11:33:11Z</dcterms:created>
  <dcterms:modified xsi:type="dcterms:W3CDTF">2022-02-24T09:13:02Z</dcterms:modified>
</cp:coreProperties>
</file>