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60" windowWidth="19320" windowHeight="7710" activeTab="1"/>
  </bookViews>
  <sheets>
    <sheet name="shrnutí" sheetId="6" r:id="rId1"/>
    <sheet name="dt 1" sheetId="10" r:id="rId2"/>
    <sheet name="dt 2" sheetId="11" r:id="rId3"/>
    <sheet name="dt 3" sheetId="12" r:id="rId4"/>
  </sheets>
  <externalReferences>
    <externalReference r:id="rId5"/>
  </externalReferences>
  <definedNames>
    <definedName name="Excel_BuiltIn__FilterDatabase_1" localSheetId="1">[1]Bačetín!#REF!</definedName>
    <definedName name="Excel_BuiltIn__FilterDatabase_1" localSheetId="2">[1]Bačetín!#REF!</definedName>
    <definedName name="Excel_BuiltIn__FilterDatabase_1" localSheetId="3">[1]Bačetín!#REF!</definedName>
    <definedName name="Excel_BuiltIn__FilterDatabase_1">[1]Bačetín!#REF!</definedName>
    <definedName name="TABULKA_1">#N/A</definedName>
    <definedName name="TABULKA_2">#N/A</definedName>
    <definedName name="VSTUPY_1">#N/A</definedName>
    <definedName name="VSTUPY_2">#N/A</definedName>
  </definedNames>
  <calcPr calcId="125725"/>
</workbook>
</file>

<file path=xl/calcChain.xml><?xml version="1.0" encoding="utf-8"?>
<calcChain xmlns="http://schemas.openxmlformats.org/spreadsheetml/2006/main">
  <c r="H27" i="6"/>
  <c r="M35" i="12"/>
  <c r="I35"/>
  <c r="H35"/>
  <c r="F35"/>
  <c r="E35"/>
  <c r="G34"/>
  <c r="G33"/>
  <c r="G32"/>
  <c r="G31"/>
  <c r="N30"/>
  <c r="G30"/>
  <c r="G29"/>
  <c r="G28"/>
  <c r="G27"/>
  <c r="G26"/>
  <c r="G25"/>
  <c r="N24"/>
  <c r="G24"/>
  <c r="G23"/>
  <c r="O22"/>
  <c r="G22"/>
  <c r="G21"/>
  <c r="G20"/>
  <c r="G19"/>
  <c r="G18"/>
  <c r="G17"/>
  <c r="N16"/>
  <c r="G16"/>
  <c r="N15"/>
  <c r="G15"/>
  <c r="N14"/>
  <c r="G14"/>
  <c r="O13"/>
  <c r="O35" s="1"/>
  <c r="G13"/>
  <c r="N12"/>
  <c r="G12"/>
  <c r="N11"/>
  <c r="G11"/>
  <c r="G10"/>
  <c r="G9"/>
  <c r="N8"/>
  <c r="G8"/>
  <c r="G7"/>
  <c r="N6"/>
  <c r="G6"/>
  <c r="G5"/>
  <c r="N4"/>
  <c r="N35" s="1"/>
  <c r="G4"/>
  <c r="N3"/>
  <c r="G3"/>
  <c r="P46" i="11"/>
  <c r="O46"/>
  <c r="N46"/>
  <c r="M46"/>
  <c r="I46"/>
  <c r="H46"/>
  <c r="F46"/>
  <c r="E46"/>
  <c r="G45"/>
  <c r="G44"/>
  <c r="G43"/>
  <c r="G42"/>
  <c r="G41"/>
  <c r="G40"/>
  <c r="G39"/>
  <c r="G38"/>
  <c r="P48" i="10"/>
  <c r="O48"/>
  <c r="N48"/>
  <c r="M48"/>
  <c r="I48"/>
  <c r="H48"/>
  <c r="F48"/>
  <c r="E48"/>
  <c r="G47"/>
  <c r="G46"/>
  <c r="G45"/>
  <c r="G44"/>
  <c r="G43"/>
  <c r="G42"/>
  <c r="G41"/>
  <c r="G40"/>
  <c r="G39"/>
  <c r="G38"/>
  <c r="G27" i="6" l="1"/>
  <c r="F27"/>
  <c r="E27"/>
  <c r="C27"/>
  <c r="D9"/>
  <c r="G9"/>
  <c r="F9"/>
  <c r="E9" l="1"/>
  <c r="E15"/>
  <c r="C9" l="1"/>
</calcChain>
</file>

<file path=xl/sharedStrings.xml><?xml version="1.0" encoding="utf-8"?>
<sst xmlns="http://schemas.openxmlformats.org/spreadsheetml/2006/main" count="319" uniqueCount="247">
  <si>
    <t>celkem</t>
  </si>
  <si>
    <t>dt1</t>
  </si>
  <si>
    <t>dt2</t>
  </si>
  <si>
    <t>dt3</t>
  </si>
  <si>
    <t>dt4</t>
  </si>
  <si>
    <t>dt5</t>
  </si>
  <si>
    <t>počet podaných žádostí</t>
  </si>
  <si>
    <t>doporučená dotace Kč po zaokrouhlení</t>
  </si>
  <si>
    <t>INV</t>
  </si>
  <si>
    <t>NEINV</t>
  </si>
  <si>
    <t>Rezerva z I. kola  na administraci ORP</t>
  </si>
  <si>
    <t xml:space="preserve">Celkem </t>
  </si>
  <si>
    <t>Rezerva  z II. kola na dofinancování VR Nepolisy</t>
  </si>
  <si>
    <t>dt</t>
  </si>
  <si>
    <t>počet podaných žádosti</t>
  </si>
  <si>
    <t>zbývá</t>
  </si>
  <si>
    <t>dt 1</t>
  </si>
  <si>
    <t>dt 2</t>
  </si>
  <si>
    <t>dt 3</t>
  </si>
  <si>
    <t>dt 4</t>
  </si>
  <si>
    <t>dt 5</t>
  </si>
  <si>
    <t>Celkem</t>
  </si>
  <si>
    <t>Přehled o počtu podpořených žádostí</t>
  </si>
  <si>
    <t>ORP</t>
  </si>
  <si>
    <t>ev. č. žádosti</t>
  </si>
  <si>
    <t>žadatel</t>
  </si>
  <si>
    <t>název akce</t>
  </si>
  <si>
    <t>celkové náklady Kč</t>
  </si>
  <si>
    <t>požadovaná dotace Kč</t>
  </si>
  <si>
    <t>% dotace z celk. nákladů</t>
  </si>
  <si>
    <t>investice Kč</t>
  </si>
  <si>
    <t>neinvestice Kč</t>
  </si>
  <si>
    <t>bodové hodnocení</t>
  </si>
  <si>
    <t>datum přijetí žádosti</t>
  </si>
  <si>
    <t>čas přijetí žádosti</t>
  </si>
  <si>
    <t>Investice</t>
  </si>
  <si>
    <t>Neinvestice</t>
  </si>
  <si>
    <t>Rychnov nad Kněžnou</t>
  </si>
  <si>
    <t>POV2011/103/RK/INV</t>
  </si>
  <si>
    <t>Černíkovice</t>
  </si>
  <si>
    <t>Rekonstrukce II. NP pro rozšíření MŠ</t>
  </si>
  <si>
    <t>Jaroměř</t>
  </si>
  <si>
    <t>POV/2011/103/JA/INV</t>
  </si>
  <si>
    <t>Velichovky</t>
  </si>
  <si>
    <t>Základní škola - výměna střešní krytiny, okapů, šlabů a oken</t>
  </si>
  <si>
    <t>Dobruška</t>
  </si>
  <si>
    <t>POV2011/105DO/NEINV.</t>
  </si>
  <si>
    <t>Pohoří</t>
  </si>
  <si>
    <t>Oprava Přírodního kulturního střediska v Pohoří</t>
  </si>
  <si>
    <t>Nový Bydžov</t>
  </si>
  <si>
    <t>POV/2011/106/NB/NEINV</t>
  </si>
  <si>
    <t>Smidary</t>
  </si>
  <si>
    <t>Oprava podlahy sálu a podia sokolovny ve Smidarech</t>
  </si>
  <si>
    <t>POV2011/108/RK/NEINV</t>
  </si>
  <si>
    <t>Lukavice</t>
  </si>
  <si>
    <t>Hradec Králové</t>
  </si>
  <si>
    <t>POV2011/114/HK/INV</t>
  </si>
  <si>
    <t>Stěžery</t>
  </si>
  <si>
    <t>Řešení havarijní situace kuchyně v MŠ a střechy v ZŠ</t>
  </si>
  <si>
    <t>POV2011/104DO/INV+NEINV</t>
  </si>
  <si>
    <t>Podbřezí</t>
  </si>
  <si>
    <t>Vybavení výdejny jídel včetně montáže, dopravy a sestavení v Základní škole Podbřezí čp. 3</t>
  </si>
  <si>
    <t>Jičín</t>
  </si>
  <si>
    <t>POV/2011/101/MZ/INV</t>
  </si>
  <si>
    <t>Bukvice</t>
  </si>
  <si>
    <t>Stavební úpravy bývalé zemědělské usedlosti č.p.28 v Bukvici</t>
  </si>
  <si>
    <t>POV/2011/102/MZ/INV</t>
  </si>
  <si>
    <t>Chyjice</t>
  </si>
  <si>
    <t xml:space="preserve">Dokončení výstavby víceúčelového hřiště </t>
  </si>
  <si>
    <t>Hořice</t>
  </si>
  <si>
    <t>POV/2011/108/HO/NEINV-MD</t>
  </si>
  <si>
    <t>Boháňka- MD</t>
  </si>
  <si>
    <t>Demolice kulturního domu po požáru</t>
  </si>
  <si>
    <t xml:space="preserve">Poznámka:   </t>
  </si>
  <si>
    <t>POV2011/209/HK/NEINV</t>
  </si>
  <si>
    <t>Pšánky</t>
  </si>
  <si>
    <t xml:space="preserve">Oprava místní komunikace </t>
  </si>
  <si>
    <t>10.00</t>
  </si>
  <si>
    <t>POV2011/211/HK/INV</t>
  </si>
  <si>
    <t>Sovětice</t>
  </si>
  <si>
    <t>Rekonstrukce účelové komunikace v obci Sovětice</t>
  </si>
  <si>
    <t>13.00</t>
  </si>
  <si>
    <t>POV/2011/203/MZ/INV</t>
  </si>
  <si>
    <t>Dolní Lochov</t>
  </si>
  <si>
    <t>Obnova veřejného osvětlení</t>
  </si>
  <si>
    <t>POV/2011/201/MZ/NEINV</t>
  </si>
  <si>
    <t>Bystřice</t>
  </si>
  <si>
    <t>Demolice bývalých zemědělských staveb a oprava vodoteče</t>
  </si>
  <si>
    <t>Kostelec nad Orlicí</t>
  </si>
  <si>
    <t>POV2011/209KO/NEINV</t>
  </si>
  <si>
    <t>Žďár nad Orlicí</t>
  </si>
  <si>
    <t>Oprava asfaltového povrchu na komunikaci v místní části Horní Žďár</t>
  </si>
  <si>
    <t>POV2011/201KO/INV/NEINV</t>
  </si>
  <si>
    <t>Bolehošť</t>
  </si>
  <si>
    <t>Revitalizace centra obce Bolehošť - havarie  vodovodního potrubí</t>
  </si>
  <si>
    <t>Náchod</t>
  </si>
  <si>
    <t>POV/2011/217/NA/NEINV</t>
  </si>
  <si>
    <t>Vysoká Srbská</t>
  </si>
  <si>
    <t>Oprava místní komunikace 839/1, dlážděný kopec.</t>
  </si>
  <si>
    <t>POV2011/206/HO/inv</t>
  </si>
  <si>
    <t xml:space="preserve">Vřesník </t>
  </si>
  <si>
    <t>Úprava veřejného prostranství pro autobusovou zastávku</t>
  </si>
  <si>
    <t>počet bodů</t>
  </si>
  <si>
    <t>doporučená dotace Kč</t>
  </si>
  <si>
    <t>konkretizace projektu ve vztahu k navržené podpoře</t>
  </si>
  <si>
    <t>Trutnov</t>
  </si>
  <si>
    <t>POV2011/303/TR/NEINV</t>
  </si>
  <si>
    <t>DSO Východní Krkonoše</t>
  </si>
  <si>
    <t>Aparatura SOVK</t>
  </si>
  <si>
    <t>aparatura SOVK</t>
  </si>
  <si>
    <t>POV2011/301DO/NEINV.</t>
  </si>
  <si>
    <t>DSO Region Orlické hory</t>
  </si>
  <si>
    <t>Zvýšení bezpečnosti v obcích DSO Region Orlické hory III</t>
  </si>
  <si>
    <t>dopravní značení</t>
  </si>
  <si>
    <t>POV2011/303KO/INV/NEINV</t>
  </si>
  <si>
    <t>DSO Orlice</t>
  </si>
  <si>
    <t>Společný rozvoj obcí mezi Orlicemi</t>
  </si>
  <si>
    <t>parkové úpravy,  výsadba zelemě</t>
  </si>
  <si>
    <t>POV/2011/304/MZ/NEINV</t>
  </si>
  <si>
    <t>DSO Mariánská zahrada</t>
  </si>
  <si>
    <t>Zvýšení povědomí o Mariánské zahradě</t>
  </si>
  <si>
    <t>informační tabule, vybavení kanceláře</t>
  </si>
  <si>
    <t>POV2011/301/TR/INV/NEINV</t>
  </si>
  <si>
    <t>DSO Jestřebí hory</t>
  </si>
  <si>
    <t>Slavnosti pod Jestřebími horami</t>
  </si>
  <si>
    <t>lavice, stoly</t>
  </si>
  <si>
    <t>Vrchlabí</t>
  </si>
  <si>
    <t>POV/2011/301/VR/NEINV</t>
  </si>
  <si>
    <t>KRKONOŠE - SVAZEK MĚST A OBCÍ</t>
  </si>
  <si>
    <t>Společná prezentace Krkonoš</t>
  </si>
  <si>
    <t>tiskovina "Krkonošská sezona"</t>
  </si>
  <si>
    <t>POV2011/301/HO/inv,neinv</t>
  </si>
  <si>
    <t>Mikroregion Podchlumí</t>
  </si>
  <si>
    <t>Dovybavení veřejných prostranství Podchlumí s návazností na bezpečnost obyvatel!</t>
  </si>
  <si>
    <t>výměna dopravních značek</t>
  </si>
  <si>
    <t>POV2011/302/HK/INV</t>
  </si>
  <si>
    <t>Mikroregion Nechanicko</t>
  </si>
  <si>
    <t>Aktivní život v regionu</t>
  </si>
  <si>
    <t>mobiliář, odpadkové koše,  kovové stojany na kola</t>
  </si>
  <si>
    <t>Nové Město nad Metují</t>
  </si>
  <si>
    <t>POV/2011/301/NM/NEINV</t>
  </si>
  <si>
    <t>DSO Region Novoměstsko</t>
  </si>
  <si>
    <t>Nákup drobné techniky na údržbu veřejných prostranství v obcích DSO Regionu Novoměstsko</t>
  </si>
  <si>
    <t>bedny na posypový materiál</t>
  </si>
  <si>
    <t>POV/2011/302/VR/NEINV</t>
  </si>
  <si>
    <t>SVAZEK OBCÍ HORNÍ LABE</t>
  </si>
  <si>
    <t>Projekt. Dokumentace Labské cyklotrasy mezi Vrchlabím a Hostinným</t>
  </si>
  <si>
    <t>POV2011/303/HK/INV</t>
  </si>
  <si>
    <t>Mikroregion obcí památkové zóny 1866</t>
  </si>
  <si>
    <t>Vytvoření venkovních posezení pro společná setkávání občanů</t>
  </si>
  <si>
    <t>lavičky</t>
  </si>
  <si>
    <t>POV/2011/303/MZ/NEINV</t>
  </si>
  <si>
    <t>Lázeňský mikroregion</t>
  </si>
  <si>
    <t>Zvýšení bezpečnosti a zlepšení podmínek pro pořádání kulturních akcí v Lázeňském mikroregionu.</t>
  </si>
  <si>
    <t>obec Pecka - objekt knihovny včetně autobusové zastávky</t>
  </si>
  <si>
    <t>POV/2011/302/NB/NEINV</t>
  </si>
  <si>
    <t>Mikroregion Novobydžovsko</t>
  </si>
  <si>
    <t>Informovaná veřejnost</t>
  </si>
  <si>
    <t>POV/2011/301/MZ/NEINV</t>
  </si>
  <si>
    <t>Svazek obcí Brada</t>
  </si>
  <si>
    <t>Českým rájem přes upravený Svazek obcí Brada</t>
  </si>
  <si>
    <t>mobiliář,  výsadba zeleně</t>
  </si>
  <si>
    <t>POV2011/302/TR/INV/NEINV</t>
  </si>
  <si>
    <t>DSO Podkrkonoší</t>
  </si>
  <si>
    <t>Sejdeme se pod horami</t>
  </si>
  <si>
    <t>POV/2011/302/MZ/INV,NEINV</t>
  </si>
  <si>
    <t>Mikroregion Český ráj</t>
  </si>
  <si>
    <t>Budeme mít možnost se potkávat více</t>
  </si>
  <si>
    <t>Sobotka-ozvučení; Mladějov-stoly,židle; Hubojedy-stoly; Roveň-stoly; Libošovice-lavičky;Osek-lavičky</t>
  </si>
  <si>
    <t>POV/2011/305/MZ/INV,NEINV</t>
  </si>
  <si>
    <t>Mikroregion Tábor</t>
  </si>
  <si>
    <t>Zkvalitnění kulturního života v mikroregionu</t>
  </si>
  <si>
    <t>nákup kompletního poloprofesionálního ozvučení</t>
  </si>
  <si>
    <t>POV2011/305/HK/INV/NEINV</t>
  </si>
  <si>
    <t>Mikroregion Urbanická brázda</t>
  </si>
  <si>
    <t>Společně pro příjemné čekání</t>
  </si>
  <si>
    <t>autobusové čekárny</t>
  </si>
  <si>
    <t>POV2011/302/RK/INV/NEINV</t>
  </si>
  <si>
    <t>DSO Bio Top</t>
  </si>
  <si>
    <t>Nákup drobné techniky na údržbu krajiny</t>
  </si>
  <si>
    <t>POV2011/303/RK/INV</t>
  </si>
  <si>
    <t>DSO Rychnovsko</t>
  </si>
  <si>
    <t>Mobilní pódium pro pořádání kult. akcí</t>
  </si>
  <si>
    <t>mobilní pódium</t>
  </si>
  <si>
    <t>POV/2011/301/NB/INV/NEINV</t>
  </si>
  <si>
    <t xml:space="preserve">Cidlina, svazek obcí </t>
  </si>
  <si>
    <t>Materiální vybavení svazku</t>
  </si>
  <si>
    <t>párty stan</t>
  </si>
  <si>
    <t>POV2011/301/RK/NEINV</t>
  </si>
  <si>
    <t>DSO Bělá</t>
  </si>
  <si>
    <t>Dopravní bezpečnost a orientace v obcích</t>
  </si>
  <si>
    <t>Nová Paka</t>
  </si>
  <si>
    <t>POV/2011/301/NP/INV/NEINV</t>
  </si>
  <si>
    <t>DSO Novopacko</t>
  </si>
  <si>
    <t>Modernizace hřišť na Novopacku</t>
  </si>
  <si>
    <t>herní prvky</t>
  </si>
  <si>
    <t>POV/2011/305/NA/INV/NEINV</t>
  </si>
  <si>
    <t>SVAZEK OBCÍ ÚPA</t>
  </si>
  <si>
    <t>Dovybavení obcí potřebným mobiliářem</t>
  </si>
  <si>
    <t>přenosné dopravní značky</t>
  </si>
  <si>
    <t>POV/2011/302/NA/INV/NEINV</t>
  </si>
  <si>
    <t>Stráně Hořičky</t>
  </si>
  <si>
    <t>Vybavení veřejných prostranství mobiliářem -4. etapa 2011</t>
  </si>
  <si>
    <t>mobiliář</t>
  </si>
  <si>
    <t>POV2011/304/HK/INV/NEINV</t>
  </si>
  <si>
    <t>Mikroregion Třebechovicko</t>
  </si>
  <si>
    <t>Zvýšení bezpečnosti a doplnění mobiliáře veřejného prostranství v Mikroregionu Třebechovicko</t>
  </si>
  <si>
    <t>měřice rychlosti, bezpečnostní prvky</t>
  </si>
  <si>
    <t>POV2011/301/HK/INV/NEINV</t>
  </si>
  <si>
    <t>Mikroregion Černilovsko</t>
  </si>
  <si>
    <t>Spolupráce v Mikroregionu Černilovsko - 2. etapa</t>
  </si>
  <si>
    <t>hlásiče rychlosti</t>
  </si>
  <si>
    <t>POV/2011/301/NA/NEINV</t>
  </si>
  <si>
    <t>Dobrovolný svazek obcí Policka</t>
  </si>
  <si>
    <t xml:space="preserve">Drobné památky Policka </t>
  </si>
  <si>
    <t>sakrální stavby</t>
  </si>
  <si>
    <t>POV2011/301KO/INV/NEINV</t>
  </si>
  <si>
    <t>DSO Mikroregionu Brodec</t>
  </si>
  <si>
    <t>Vesnice pro život - III. Etapa</t>
  </si>
  <si>
    <t xml:space="preserve">úprava veřejných prostranství a ploch </t>
  </si>
  <si>
    <t>POV/2011/304/NA/INV/NEINV</t>
  </si>
  <si>
    <t>Svazek obcí Metuje</t>
  </si>
  <si>
    <t xml:space="preserve">Obnova mobiliáře a opravy havarijních stavů střech obecních budov, rekonstrukce dopravního značení v obcích mikroregionu. </t>
  </si>
  <si>
    <t>obnova mobiliáře</t>
  </si>
  <si>
    <t>POV/2011/303/NA/INV/NEINV</t>
  </si>
  <si>
    <t>SVAZEK OBCÍ 1866</t>
  </si>
  <si>
    <t>"Stabilita a rozvoj venkovského mikroregionu - realizací rozvojových plánů míříme k udržitelnému rozvoji"</t>
  </si>
  <si>
    <t>mobiliář-lstany, lavice</t>
  </si>
  <si>
    <t>POV2011/302KO/INV/NEINV</t>
  </si>
  <si>
    <t>DSO Obecní voda</t>
  </si>
  <si>
    <t>Úprava návsí obcí Obecní voda</t>
  </si>
  <si>
    <t>parkové úpravy, výsadba zeleně</t>
  </si>
  <si>
    <r>
      <rPr>
        <b/>
        <sz val="11"/>
        <color theme="1"/>
        <rFont val="Calibri"/>
        <family val="2"/>
        <charset val="238"/>
        <scheme val="minor"/>
      </rPr>
      <t>Lukavice</t>
    </r>
    <r>
      <rPr>
        <sz val="11"/>
        <color theme="1"/>
        <rFont val="Calibri"/>
        <family val="2"/>
        <charset val="238"/>
        <scheme val="minor"/>
      </rPr>
      <t xml:space="preserve"> - změna názvu projektu Výměna oken a dveří v kulturním domě  na  </t>
    </r>
    <r>
      <rPr>
        <b/>
        <sz val="11"/>
        <color theme="1"/>
        <rFont val="Calibri"/>
        <family val="2"/>
        <charset val="238"/>
        <scheme val="minor"/>
      </rPr>
      <t xml:space="preserve">Vybudování hasičské zbrojnice - I. etapa - </t>
    </r>
    <r>
      <rPr>
        <sz val="11"/>
        <color theme="1"/>
        <rFont val="Calibri"/>
        <family val="2"/>
        <charset val="238"/>
        <scheme val="minor"/>
      </rPr>
      <t>komentář důvodová zpráva</t>
    </r>
  </si>
  <si>
    <r>
      <t xml:space="preserve">Boháňka - </t>
    </r>
    <r>
      <rPr>
        <sz val="11"/>
        <color theme="1"/>
        <rFont val="Calibri"/>
        <family val="2"/>
        <charset val="238"/>
        <scheme val="minor"/>
      </rPr>
      <t>mimořádná dotace - komentář důvodová zpráva</t>
    </r>
  </si>
  <si>
    <t>Vybudování hasičské zbrojnice - I. etapa</t>
  </si>
  <si>
    <t>4 žadatelé bez podpory - komentář důvodová zpráva</t>
  </si>
  <si>
    <t>Poznámka:</t>
  </si>
  <si>
    <t>Rozdělení disponibilních prostředků  POV 2011  (havarijní stavy)  - III. kolo</t>
  </si>
  <si>
    <t>počet doporučených žádostí  III. kolo</t>
  </si>
  <si>
    <t>návrh na podporu III. kolo</t>
  </si>
  <si>
    <t>nepodpořeny</t>
  </si>
  <si>
    <t>podpořeno II. kolo</t>
  </si>
  <si>
    <t>podpořeni I. kolo</t>
  </si>
  <si>
    <t xml:space="preserve">doporučená dotace </t>
  </si>
  <si>
    <t xml:space="preserve">Investice  </t>
  </si>
  <si>
    <t xml:space="preserve">Neinvestice </t>
  </si>
  <si>
    <t>Stěžery - podmínka pro poskytnutí dotace - kladný výsledek auditu</t>
  </si>
</sst>
</file>

<file path=xl/styles.xml><?xml version="1.0" encoding="utf-8"?>
<styleSheet xmlns="http://schemas.openxmlformats.org/spreadsheetml/2006/main">
  <numFmts count="7">
    <numFmt numFmtId="164" formatCode="m\o\n\th\ d\,\ \y\y\y\y"/>
    <numFmt numFmtId="165" formatCode="m&quot;ont&quot;h&quot; &quot;d&quot;, yyyy&quot;"/>
    <numFmt numFmtId="166" formatCode="#,##0.00&quot; &quot;[$Kč-405];[Red]&quot;-&quot;#,##0.00&quot; &quot;[$Kč-405]"/>
    <numFmt numFmtId="167" formatCode="m&quot;ont&quot;h\ d&quot;, yyyy&quot;"/>
    <numFmt numFmtId="168" formatCode="hh:mm:ss"/>
    <numFmt numFmtId="169" formatCode="d/m/yy;@"/>
    <numFmt numFmtId="170" formatCode="h:mm;@"/>
  </numFmts>
  <fonts count="6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"/>
      <color rgb="FF000000"/>
      <name val="Courier"/>
      <family val="1"/>
      <charset val="238"/>
    </font>
    <font>
      <b/>
      <i/>
      <sz val="16"/>
      <color rgb="FF000000"/>
      <name val="Calibri"/>
      <family val="2"/>
      <charset val="238"/>
    </font>
    <font>
      <b/>
      <sz val="1"/>
      <color rgb="FF000000"/>
      <name val="Courier"/>
      <family val="1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"/>
      <color indexed="8"/>
      <name val="Courier New"/>
      <family val="3"/>
      <charset val="238"/>
    </font>
    <font>
      <b/>
      <sz val="1"/>
      <color indexed="8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 Narrow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sz val="8"/>
      <color theme="1"/>
      <name val="Arial Narrow"/>
      <family val="2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21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164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165" fontId="13" fillId="0" borderId="0">
      <protection locked="0"/>
    </xf>
    <xf numFmtId="0" fontId="13" fillId="0" borderId="0">
      <protection locked="0"/>
    </xf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>
      <protection locked="0"/>
    </xf>
    <xf numFmtId="0" fontId="15" fillId="0" borderId="0">
      <protection locked="0"/>
    </xf>
    <xf numFmtId="0" fontId="16" fillId="0" borderId="0"/>
    <xf numFmtId="0" fontId="17" fillId="0" borderId="0"/>
    <xf numFmtId="166" fontId="17" fillId="0" borderId="0"/>
    <xf numFmtId="0" fontId="1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8" fillId="3" borderId="0" applyNumberFormat="0" applyBorder="0" applyAlignment="0" applyProtection="0"/>
    <xf numFmtId="0" fontId="27" fillId="20" borderId="2" applyNumberFormat="0" applyAlignment="0" applyProtection="0"/>
    <xf numFmtId="0" fontId="29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9" fillId="21" borderId="6" applyNumberFormat="0" applyAlignment="0" applyProtection="0"/>
    <xf numFmtId="0" fontId="18" fillId="3" borderId="0" applyNumberFormat="0" applyBorder="0" applyAlignment="0" applyProtection="0"/>
    <xf numFmtId="0" fontId="26" fillId="7" borderId="2" applyNumberFormat="0" applyAlignment="0" applyProtection="0"/>
    <xf numFmtId="0" fontId="19" fillId="21" borderId="6" applyNumberFormat="0" applyAlignment="0" applyProtection="0"/>
    <xf numFmtId="0" fontId="24" fillId="0" borderId="7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8" applyNumberFormat="0" applyFont="0" applyAlignment="0" applyProtection="0"/>
    <xf numFmtId="0" fontId="28" fillId="20" borderId="9" applyNumberFormat="0" applyAlignment="0" applyProtection="0"/>
    <xf numFmtId="0" fontId="12" fillId="23" borderId="8" applyNumberFormat="0" applyFont="0" applyAlignment="0" applyProtection="0"/>
    <xf numFmtId="0" fontId="24" fillId="0" borderId="7" applyNumberFormat="0" applyFill="0" applyAlignment="0" applyProtection="0"/>
    <xf numFmtId="0" fontId="25" fillId="4" borderId="0" applyNumberFormat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6" fillId="0" borderId="10">
      <protection locked="0"/>
    </xf>
    <xf numFmtId="0" fontId="26" fillId="7" borderId="2" applyNumberFormat="0" applyAlignment="0" applyProtection="0"/>
    <xf numFmtId="0" fontId="27" fillId="20" borderId="2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7" fontId="30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11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0" fillId="0" borderId="11">
      <protection locked="0"/>
    </xf>
    <xf numFmtId="0" fontId="9" fillId="0" borderId="0"/>
    <xf numFmtId="0" fontId="33" fillId="0" borderId="0">
      <alignment horizontal="center"/>
    </xf>
    <xf numFmtId="0" fontId="31" fillId="0" borderId="0">
      <protection locked="0"/>
    </xf>
    <xf numFmtId="0" fontId="12" fillId="0" borderId="0"/>
    <xf numFmtId="0" fontId="31" fillId="0" borderId="0">
      <protection locked="0"/>
    </xf>
    <xf numFmtId="0" fontId="31" fillId="0" borderId="0">
      <protection locked="0"/>
    </xf>
    <xf numFmtId="0" fontId="33" fillId="0" borderId="0">
      <alignment horizontal="center"/>
    </xf>
    <xf numFmtId="0" fontId="33" fillId="0" borderId="0">
      <alignment horizontal="center" textRotation="90"/>
    </xf>
    <xf numFmtId="0" fontId="33" fillId="0" borderId="0">
      <alignment horizontal="center" textRotation="90"/>
    </xf>
    <xf numFmtId="0" fontId="34" fillId="0" borderId="0"/>
    <xf numFmtId="0" fontId="34" fillId="0" borderId="0"/>
    <xf numFmtId="166" fontId="34" fillId="0" borderId="0"/>
    <xf numFmtId="166" fontId="34" fillId="0" borderId="0"/>
    <xf numFmtId="0" fontId="2" fillId="0" borderId="0"/>
  </cellStyleXfs>
  <cellXfs count="164">
    <xf numFmtId="0" fontId="0" fillId="0" borderId="0" xfId="0"/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3" fontId="35" fillId="0" borderId="0" xfId="0" applyNumberFormat="1" applyFont="1"/>
    <xf numFmtId="3" fontId="37" fillId="0" borderId="0" xfId="0" applyNumberFormat="1" applyFont="1"/>
    <xf numFmtId="0" fontId="37" fillId="0" borderId="0" xfId="0" applyFont="1"/>
    <xf numFmtId="3" fontId="39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0" xfId="0" applyFont="1"/>
    <xf numFmtId="0" fontId="32" fillId="0" borderId="0" xfId="0" applyFont="1"/>
    <xf numFmtId="3" fontId="39" fillId="0" borderId="0" xfId="0" applyNumberFormat="1" applyFont="1"/>
    <xf numFmtId="3" fontId="0" fillId="0" borderId="0" xfId="0" applyNumberFormat="1"/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40" fillId="0" borderId="0" xfId="1" applyFont="1" applyBorder="1" applyAlignment="1">
      <alignment horizontal="center" vertical="center" wrapText="1"/>
    </xf>
    <xf numFmtId="4" fontId="40" fillId="0" borderId="0" xfId="1" applyNumberFormat="1" applyFont="1" applyBorder="1" applyAlignment="1">
      <alignment horizontal="center" vertical="center" wrapText="1"/>
    </xf>
    <xf numFmtId="2" fontId="40" fillId="0" borderId="0" xfId="1" applyNumberFormat="1" applyFont="1" applyBorder="1" applyAlignment="1">
      <alignment horizontal="center" vertical="center" wrapText="1"/>
    </xf>
    <xf numFmtId="49" fontId="40" fillId="0" borderId="0" xfId="1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1" fillId="0" borderId="0" xfId="110" applyFont="1" applyBorder="1" applyAlignment="1">
      <alignment vertical="center"/>
    </xf>
    <xf numFmtId="0" fontId="42" fillId="0" borderId="0" xfId="110" applyFont="1" applyBorder="1" applyAlignment="1">
      <alignment vertical="center"/>
    </xf>
    <xf numFmtId="0" fontId="12" fillId="0" borderId="0" xfId="110" applyFont="1" applyBorder="1" applyAlignment="1">
      <alignment vertical="center"/>
    </xf>
    <xf numFmtId="4" fontId="12" fillId="0" borderId="0" xfId="110" applyNumberFormat="1" applyFont="1" applyBorder="1" applyAlignment="1">
      <alignment vertical="center"/>
    </xf>
    <xf numFmtId="2" fontId="1" fillId="0" borderId="0" xfId="1" applyNumberFormat="1" applyFont="1" applyBorder="1" applyAlignment="1">
      <alignment vertical="center"/>
    </xf>
    <xf numFmtId="0" fontId="12" fillId="0" borderId="0" xfId="110" applyFont="1" applyBorder="1" applyAlignment="1">
      <alignment horizontal="center" vertical="center"/>
    </xf>
    <xf numFmtId="14" fontId="12" fillId="0" borderId="0" xfId="110" applyNumberFormat="1" applyFont="1" applyBorder="1" applyAlignment="1">
      <alignment horizontal="right" vertical="center"/>
    </xf>
    <xf numFmtId="168" fontId="12" fillId="0" borderId="0" xfId="110" applyNumberFormat="1" applyFont="1" applyBorder="1" applyAlignment="1">
      <alignment horizontal="right" vertical="center"/>
    </xf>
    <xf numFmtId="3" fontId="35" fillId="0" borderId="0" xfId="0" applyNumberFormat="1" applyFont="1" applyBorder="1" applyAlignment="1">
      <alignment vertical="center"/>
    </xf>
    <xf numFmtId="3" fontId="43" fillId="0" borderId="0" xfId="11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1" fillId="0" borderId="0" xfId="120" applyFont="1" applyBorder="1" applyAlignment="1">
      <alignment vertical="center"/>
    </xf>
    <xf numFmtId="0" fontId="44" fillId="0" borderId="0" xfId="120" applyFont="1" applyBorder="1" applyAlignment="1">
      <alignment vertical="center"/>
    </xf>
    <xf numFmtId="0" fontId="2" fillId="0" borderId="0" xfId="120" applyFont="1" applyBorder="1" applyAlignment="1">
      <alignment vertical="center"/>
    </xf>
    <xf numFmtId="4" fontId="2" fillId="0" borderId="0" xfId="120" applyNumberFormat="1" applyFont="1" applyBorder="1" applyAlignment="1">
      <alignment vertical="center"/>
    </xf>
    <xf numFmtId="0" fontId="2" fillId="0" borderId="0" xfId="120" applyFont="1" applyBorder="1" applyAlignment="1">
      <alignment horizontal="center" vertical="center"/>
    </xf>
    <xf numFmtId="169" fontId="2" fillId="0" borderId="0" xfId="120" applyNumberFormat="1" applyFont="1" applyBorder="1" applyAlignment="1">
      <alignment horizontal="right" vertical="center"/>
    </xf>
    <xf numFmtId="170" fontId="2" fillId="0" borderId="0" xfId="120" applyNumberFormat="1" applyFont="1" applyBorder="1" applyAlignment="1">
      <alignment horizontal="right" vertical="center"/>
    </xf>
    <xf numFmtId="3" fontId="45" fillId="0" borderId="0" xfId="120" applyNumberFormat="1" applyFont="1" applyBorder="1" applyAlignment="1">
      <alignment vertical="center"/>
    </xf>
    <xf numFmtId="0" fontId="41" fillId="0" borderId="0" xfId="1" applyFont="1" applyBorder="1" applyAlignment="1">
      <alignment vertical="center"/>
    </xf>
    <xf numFmtId="0" fontId="46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4" fontId="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right" vertical="center"/>
    </xf>
    <xf numFmtId="20" fontId="1" fillId="0" borderId="0" xfId="1" applyNumberFormat="1" applyFont="1" applyBorder="1" applyAlignment="1">
      <alignment horizontal="right" vertical="center"/>
    </xf>
    <xf numFmtId="3" fontId="47" fillId="0" borderId="0" xfId="1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21" fontId="1" fillId="0" borderId="0" xfId="1" applyNumberFormat="1" applyFont="1" applyBorder="1" applyAlignment="1">
      <alignment horizontal="right" vertical="center"/>
    </xf>
    <xf numFmtId="3" fontId="45" fillId="0" borderId="0" xfId="1" applyNumberFormat="1" applyFont="1" applyBorder="1" applyAlignment="1">
      <alignment vertical="center"/>
    </xf>
    <xf numFmtId="49" fontId="1" fillId="0" borderId="0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4" fontId="1" fillId="0" borderId="0" xfId="1" applyNumberFormat="1" applyFont="1" applyBorder="1" applyAlignment="1">
      <alignment horizontal="right" vertical="center"/>
    </xf>
    <xf numFmtId="3" fontId="47" fillId="0" borderId="0" xfId="1" applyNumberFormat="1" applyFont="1" applyBorder="1" applyAlignment="1">
      <alignment horizontal="right" vertical="center"/>
    </xf>
    <xf numFmtId="4" fontId="2" fillId="0" borderId="0" xfId="110" applyNumberFormat="1" applyFont="1" applyBorder="1" applyAlignment="1">
      <alignment vertical="center"/>
    </xf>
    <xf numFmtId="3" fontId="45" fillId="0" borderId="0" xfId="110" applyNumberFormat="1" applyFont="1" applyBorder="1" applyAlignment="1">
      <alignment vertical="center"/>
    </xf>
    <xf numFmtId="0" fontId="48" fillId="0" borderId="0" xfId="1" applyFont="1" applyBorder="1" applyAlignment="1">
      <alignment vertical="center"/>
    </xf>
    <xf numFmtId="0" fontId="49" fillId="0" borderId="0" xfId="1" applyFont="1" applyBorder="1" applyAlignment="1">
      <alignment vertical="center"/>
    </xf>
    <xf numFmtId="3" fontId="49" fillId="0" borderId="0" xfId="1" applyNumberFormat="1" applyFont="1" applyBorder="1" applyAlignment="1">
      <alignment vertical="center"/>
    </xf>
    <xf numFmtId="2" fontId="49" fillId="0" borderId="0" xfId="1" applyNumberFormat="1" applyFont="1" applyBorder="1" applyAlignment="1">
      <alignment vertical="center"/>
    </xf>
    <xf numFmtId="0" fontId="49" fillId="0" borderId="0" xfId="1" applyFont="1" applyBorder="1" applyAlignment="1">
      <alignment horizontal="center" vertical="center"/>
    </xf>
    <xf numFmtId="14" fontId="49" fillId="0" borderId="0" xfId="1" applyNumberFormat="1" applyFont="1" applyBorder="1" applyAlignment="1">
      <alignment horizontal="right" vertical="center"/>
    </xf>
    <xf numFmtId="20" fontId="49" fillId="0" borderId="0" xfId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5" fillId="0" borderId="0" xfId="0" applyFont="1" applyBorder="1" applyAlignment="1">
      <alignment vertical="center"/>
    </xf>
    <xf numFmtId="0" fontId="51" fillId="0" borderId="0" xfId="1" applyFont="1" applyBorder="1" applyAlignment="1">
      <alignment vertical="center"/>
    </xf>
    <xf numFmtId="0" fontId="48" fillId="0" borderId="0" xfId="120" applyFont="1" applyBorder="1" applyAlignment="1">
      <alignment vertical="center"/>
    </xf>
    <xf numFmtId="0" fontId="51" fillId="0" borderId="0" xfId="120" applyFont="1" applyBorder="1" applyAlignment="1">
      <alignment vertical="center"/>
    </xf>
    <xf numFmtId="3" fontId="51" fillId="0" borderId="0" xfId="120" applyNumberFormat="1" applyFont="1" applyBorder="1" applyAlignment="1">
      <alignment vertical="center"/>
    </xf>
    <xf numFmtId="0" fontId="51" fillId="0" borderId="0" xfId="120" applyFont="1" applyBorder="1" applyAlignment="1">
      <alignment horizontal="center" vertical="center"/>
    </xf>
    <xf numFmtId="169" fontId="51" fillId="0" borderId="0" xfId="120" applyNumberFormat="1" applyFont="1" applyBorder="1" applyAlignment="1">
      <alignment horizontal="right" vertical="center"/>
    </xf>
    <xf numFmtId="170" fontId="51" fillId="0" borderId="0" xfId="120" applyNumberFormat="1" applyFont="1" applyBorder="1" applyAlignment="1">
      <alignment horizontal="right" vertical="center"/>
    </xf>
    <xf numFmtId="49" fontId="5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4" fontId="1" fillId="0" borderId="0" xfId="1" applyNumberFormat="1" applyBorder="1" applyAlignment="1">
      <alignment horizontal="right" vertical="center"/>
    </xf>
    <xf numFmtId="2" fontId="1" fillId="0" borderId="0" xfId="1" applyNumberFormat="1" applyBorder="1" applyAlignment="1">
      <alignment vertical="center"/>
    </xf>
    <xf numFmtId="14" fontId="1" fillId="0" borderId="0" xfId="1" applyNumberFormat="1" applyBorder="1" applyAlignment="1">
      <alignment horizontal="right" vertical="center"/>
    </xf>
    <xf numFmtId="20" fontId="1" fillId="0" borderId="0" xfId="1" applyNumberFormat="1" applyBorder="1" applyAlignment="1">
      <alignment horizontal="right" vertical="center"/>
    </xf>
    <xf numFmtId="3" fontId="1" fillId="0" borderId="0" xfId="1" applyNumberFormat="1" applyBorder="1" applyAlignment="1">
      <alignment horizontal="right" vertical="center"/>
    </xf>
    <xf numFmtId="3" fontId="1" fillId="0" borderId="0" xfId="1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21" fontId="1" fillId="0" borderId="0" xfId="1" applyNumberFormat="1" applyBorder="1" applyAlignment="1">
      <alignment horizontal="right" vertical="center"/>
    </xf>
    <xf numFmtId="4" fontId="2" fillId="0" borderId="0" xfId="1" applyNumberFormat="1" applyFont="1" applyBorder="1" applyAlignment="1">
      <alignment horizontal="right" vertical="center"/>
    </xf>
    <xf numFmtId="49" fontId="1" fillId="0" borderId="0" xfId="1" applyNumberForma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46" fillId="0" borderId="0" xfId="110" applyFont="1" applyBorder="1" applyAlignment="1">
      <alignment vertical="center"/>
    </xf>
    <xf numFmtId="4" fontId="12" fillId="0" borderId="0" xfId="110" applyNumberFormat="1" applyBorder="1" applyAlignment="1">
      <alignment horizontal="right" vertical="center"/>
    </xf>
    <xf numFmtId="4" fontId="0" fillId="0" borderId="0" xfId="110" applyNumberFormat="1" applyFont="1" applyBorder="1" applyAlignment="1">
      <alignment horizontal="right" vertical="center"/>
    </xf>
    <xf numFmtId="14" fontId="12" fillId="0" borderId="0" xfId="110" applyNumberFormat="1" applyBorder="1" applyAlignment="1">
      <alignment horizontal="right" vertical="center"/>
    </xf>
    <xf numFmtId="20" fontId="12" fillId="0" borderId="0" xfId="110" applyNumberFormat="1" applyBorder="1" applyAlignment="1">
      <alignment horizontal="right" vertical="center"/>
    </xf>
    <xf numFmtId="3" fontId="0" fillId="0" borderId="0" xfId="110" applyNumberFormat="1" applyFont="1" applyBorder="1" applyAlignment="1">
      <alignment horizontal="right" vertical="center"/>
    </xf>
    <xf numFmtId="3" fontId="12" fillId="0" borderId="0" xfId="110" applyNumberFormat="1" applyBorder="1" applyAlignment="1">
      <alignment horizontal="right" vertical="center"/>
    </xf>
    <xf numFmtId="4" fontId="1" fillId="0" borderId="0" xfId="1" applyNumberFormat="1" applyBorder="1" applyAlignment="1">
      <alignment vertical="center"/>
    </xf>
    <xf numFmtId="1" fontId="1" fillId="0" borderId="0" xfId="1" applyNumberFormat="1" applyFont="1" applyAlignment="1">
      <alignment horizontal="center" vertical="center"/>
    </xf>
    <xf numFmtId="20" fontId="0" fillId="0" borderId="0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53" fillId="0" borderId="0" xfId="0" applyFont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6" fillId="0" borderId="0" xfId="1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3" fontId="53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20" fontId="53" fillId="0" borderId="0" xfId="0" applyNumberFormat="1" applyFont="1" applyBorder="1" applyAlignment="1">
      <alignment horizontal="right" vertical="center"/>
    </xf>
    <xf numFmtId="0" fontId="53" fillId="0" borderId="0" xfId="0" applyFont="1" applyFill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2" fillId="0" borderId="0" xfId="110" applyNumberFormat="1" applyFont="1" applyBorder="1" applyAlignment="1">
      <alignment horizontal="right" vertical="center"/>
    </xf>
    <xf numFmtId="3" fontId="32" fillId="0" borderId="0" xfId="0" applyNumberFormat="1" applyFont="1" applyBorder="1" applyAlignment="1">
      <alignment horizontal="right" vertical="center"/>
    </xf>
    <xf numFmtId="4" fontId="3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" fontId="35" fillId="0" borderId="0" xfId="0" applyNumberFormat="1" applyFont="1" applyBorder="1" applyAlignment="1">
      <alignment horizontal="center" vertical="center" wrapText="1"/>
    </xf>
    <xf numFmtId="3" fontId="35" fillId="0" borderId="0" xfId="0" applyNumberFormat="1" applyFont="1" applyBorder="1" applyAlignment="1">
      <alignment horizontal="center" vertical="center" wrapText="1"/>
    </xf>
    <xf numFmtId="2" fontId="32" fillId="0" borderId="0" xfId="0" applyNumberFormat="1" applyFont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center" vertical="center" wrapText="1"/>
    </xf>
    <xf numFmtId="3" fontId="1" fillId="0" borderId="0" xfId="1" applyNumberFormat="1" applyBorder="1" applyAlignment="1">
      <alignment vertical="center"/>
    </xf>
    <xf numFmtId="2" fontId="1" fillId="0" borderId="0" xfId="1" applyNumberFormat="1" applyBorder="1" applyAlignment="1">
      <alignment horizontal="right" vertical="center"/>
    </xf>
    <xf numFmtId="14" fontId="1" fillId="0" borderId="0" xfId="1" applyNumberFormat="1" applyBorder="1" applyAlignment="1">
      <alignment vertical="center"/>
    </xf>
    <xf numFmtId="20" fontId="1" fillId="0" borderId="0" xfId="1" applyNumberForma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3" fontId="53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12" fillId="0" borderId="0" xfId="110" applyBorder="1" applyAlignment="1">
      <alignment vertical="center"/>
    </xf>
    <xf numFmtId="3" fontId="12" fillId="0" borderId="0" xfId="110" applyNumberFormat="1" applyBorder="1" applyAlignment="1">
      <alignment vertical="center"/>
    </xf>
    <xf numFmtId="14" fontId="12" fillId="0" borderId="0" xfId="110" applyNumberFormat="1" applyBorder="1" applyAlignment="1">
      <alignment vertical="center"/>
    </xf>
    <xf numFmtId="168" fontId="12" fillId="0" borderId="0" xfId="110" applyNumberForma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20" fontId="1" fillId="0" borderId="0" xfId="1" applyNumberFormat="1" applyFont="1" applyBorder="1" applyAlignment="1">
      <alignment vertical="center"/>
    </xf>
    <xf numFmtId="21" fontId="1" fillId="0" borderId="0" xfId="1" applyNumberFormat="1" applyBorder="1" applyAlignment="1">
      <alignment vertical="center"/>
    </xf>
    <xf numFmtId="3" fontId="3" fillId="0" borderId="0" xfId="27" applyNumberFormat="1" applyBorder="1" applyAlignment="1">
      <alignment vertical="center"/>
    </xf>
    <xf numFmtId="3" fontId="54" fillId="0" borderId="0" xfId="0" applyNumberFormat="1" applyFont="1" applyBorder="1" applyAlignment="1">
      <alignment vertical="center"/>
    </xf>
    <xf numFmtId="2" fontId="32" fillId="0" borderId="0" xfId="0" applyNumberFormat="1" applyFont="1" applyBorder="1" applyAlignment="1">
      <alignment vertical="center"/>
    </xf>
    <xf numFmtId="3" fontId="51" fillId="0" borderId="0" xfId="1" applyNumberFormat="1" applyFont="1" applyBorder="1" applyAlignment="1">
      <alignment vertical="center"/>
    </xf>
    <xf numFmtId="4" fontId="55" fillId="0" borderId="0" xfId="1" applyNumberFormat="1" applyFont="1" applyBorder="1" applyAlignment="1">
      <alignment horizontal="center" vertical="center" wrapText="1"/>
    </xf>
    <xf numFmtId="4" fontId="56" fillId="0" borderId="0" xfId="110" applyNumberFormat="1" applyFont="1" applyBorder="1" applyAlignment="1">
      <alignment vertical="center"/>
    </xf>
    <xf numFmtId="4" fontId="51" fillId="0" borderId="0" xfId="120" applyNumberFormat="1" applyFont="1" applyBorder="1" applyAlignment="1">
      <alignment vertical="center"/>
    </xf>
    <xf numFmtId="4" fontId="49" fillId="0" borderId="0" xfId="1" applyNumberFormat="1" applyFont="1" applyBorder="1" applyAlignment="1">
      <alignment vertical="center"/>
    </xf>
    <xf numFmtId="4" fontId="49" fillId="0" borderId="0" xfId="1" applyNumberFormat="1" applyFont="1" applyBorder="1" applyAlignment="1">
      <alignment horizontal="right" vertical="center"/>
    </xf>
    <xf numFmtId="3" fontId="1" fillId="0" borderId="0" xfId="110" applyNumberFormat="1" applyFont="1" applyBorder="1" applyAlignment="1">
      <alignment horizontal="right" vertical="center"/>
    </xf>
    <xf numFmtId="0" fontId="57" fillId="0" borderId="0" xfId="1" applyFont="1" applyFill="1" applyBorder="1" applyAlignment="1">
      <alignment vertical="center"/>
    </xf>
    <xf numFmtId="0" fontId="58" fillId="0" borderId="0" xfId="0" applyFont="1"/>
    <xf numFmtId="3" fontId="35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" fontId="59" fillId="0" borderId="0" xfId="1" applyNumberFormat="1" applyFont="1" applyBorder="1" applyAlignment="1">
      <alignment horizontal="right" vertical="center"/>
    </xf>
  </cellXfs>
  <cellStyles count="121">
    <cellStyle name="20 % – Zvýraznění1" xfId="2"/>
    <cellStyle name="20 % – Zvýraznění2" xfId="3"/>
    <cellStyle name="20 % – Zvýraznění3" xfId="4"/>
    <cellStyle name="20 % – Zvýraznění4" xfId="5"/>
    <cellStyle name="20 % – Zvýraznění5" xfId="6"/>
    <cellStyle name="20 % – Zvýraznění6" xfId="7"/>
    <cellStyle name="20% - Accent1 2" xfId="38"/>
    <cellStyle name="20% - Accent2 2" xfId="39"/>
    <cellStyle name="20% - Accent3 2" xfId="40"/>
    <cellStyle name="20% - Accent4 2" xfId="41"/>
    <cellStyle name="20% - Accent5 2" xfId="42"/>
    <cellStyle name="20% - Accent6 2" xfId="43"/>
    <cellStyle name="40 % – Zvýraznění1" xfId="8"/>
    <cellStyle name="40 % – Zvýraznění2" xfId="9"/>
    <cellStyle name="40 % – Zvýraznění3" xfId="10"/>
    <cellStyle name="40 % – Zvýraznění4" xfId="11"/>
    <cellStyle name="40 % – Zvýraznění5" xfId="12"/>
    <cellStyle name="40 % – Zvýraznění6" xfId="13"/>
    <cellStyle name="40% - Accent1 2" xfId="44"/>
    <cellStyle name="40% - Accent2 2" xfId="45"/>
    <cellStyle name="40% - Accent3 2" xfId="46"/>
    <cellStyle name="40% - Accent4 2" xfId="47"/>
    <cellStyle name="40% - Accent5 2" xfId="48"/>
    <cellStyle name="40% - Accent6 2" xfId="49"/>
    <cellStyle name="60 % – Zvýraznění1" xfId="14"/>
    <cellStyle name="60 % – Zvýraznění2" xfId="15"/>
    <cellStyle name="60 % – Zvýraznění3" xfId="16"/>
    <cellStyle name="60 % – Zvýraznění4" xfId="17"/>
    <cellStyle name="60 % – Zvýraznění5" xfId="18"/>
    <cellStyle name="60 % – Zvýraznění6" xfId="1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Accent1 2" xfId="56"/>
    <cellStyle name="Accent2 2" xfId="57"/>
    <cellStyle name="Accent3 2" xfId="58"/>
    <cellStyle name="Accent4 2" xfId="59"/>
    <cellStyle name="Accent5 2" xfId="60"/>
    <cellStyle name="Accent6 2" xfId="61"/>
    <cellStyle name="Bad 2" xfId="62"/>
    <cellStyle name="Calculation 2" xfId="63"/>
    <cellStyle name="Celkem" xfId="20"/>
    <cellStyle name="Date" xfId="21"/>
    <cellStyle name="Date 2" xfId="28"/>
    <cellStyle name="Date 3" xfId="100"/>
    <cellStyle name="Explanatory Text 2" xfId="64"/>
    <cellStyle name="Fixed" xfId="22"/>
    <cellStyle name="Fixed 2" xfId="29"/>
    <cellStyle name="Fixed 3" xfId="101"/>
    <cellStyle name="Good 2" xfId="65"/>
    <cellStyle name="Heading" xfId="30"/>
    <cellStyle name="Heading (user)" xfId="108"/>
    <cellStyle name="Heading 1 2" xfId="66"/>
    <cellStyle name="Heading 2 2" xfId="67"/>
    <cellStyle name="Heading 3 2" xfId="68"/>
    <cellStyle name="Heading 4 2" xfId="69"/>
    <cellStyle name="Heading 5" xfId="113"/>
    <cellStyle name="Heading1" xfId="23"/>
    <cellStyle name="Heading1 (user)" xfId="32"/>
    <cellStyle name="Heading1 (user) 2" xfId="114"/>
    <cellStyle name="Heading1 2" xfId="31"/>
    <cellStyle name="Heading1 3" xfId="102"/>
    <cellStyle name="Heading1 4" xfId="109"/>
    <cellStyle name="Heading1 5" xfId="112"/>
    <cellStyle name="Heading1 6" xfId="111"/>
    <cellStyle name="Heading1_Příloha Bělá" xfId="115"/>
    <cellStyle name="Heading2" xfId="24"/>
    <cellStyle name="Heading2 2" xfId="33"/>
    <cellStyle name="Heading2 3" xfId="103"/>
    <cellStyle name="Hyperlink 2" xfId="104"/>
    <cellStyle name="Check Cell 2" xfId="70"/>
    <cellStyle name="Chybně" xfId="71"/>
    <cellStyle name="Input 2" xfId="72"/>
    <cellStyle name="Kontrolní buňka" xfId="73"/>
    <cellStyle name="Linked Cell 2" xfId="74"/>
    <cellStyle name="Nadpis 1" xfId="75"/>
    <cellStyle name="Nadpis 2" xfId="76"/>
    <cellStyle name="Nadpis 3" xfId="77"/>
    <cellStyle name="Nadpis 4" xfId="78"/>
    <cellStyle name="Název" xfId="25"/>
    <cellStyle name="Neutral 2" xfId="79"/>
    <cellStyle name="Neutrální" xfId="80"/>
    <cellStyle name="Normal 2" xfId="1"/>
    <cellStyle name="Normal 2 2" xfId="34"/>
    <cellStyle name="Normal 2 3" xfId="110"/>
    <cellStyle name="Normal 3" xfId="27"/>
    <cellStyle name="Normal 4" xfId="37"/>
    <cellStyle name="Normal 5" xfId="86"/>
    <cellStyle name="Normal 6" xfId="107"/>
    <cellStyle name="Normal 6 2" xfId="120"/>
    <cellStyle name="normální" xfId="0" builtinId="0"/>
    <cellStyle name="Note 2" xfId="81"/>
    <cellStyle name="Output 2" xfId="82"/>
    <cellStyle name="Poznámka" xfId="83"/>
    <cellStyle name="Propojená buňka" xfId="84"/>
    <cellStyle name="Result" xfId="35"/>
    <cellStyle name="Result (user)" xfId="117"/>
    <cellStyle name="Result 2" xfId="116"/>
    <cellStyle name="Result2" xfId="36"/>
    <cellStyle name="Result2 (user)" xfId="119"/>
    <cellStyle name="Result2 2" xfId="118"/>
    <cellStyle name="Správně" xfId="85"/>
    <cellStyle name="Text upozornění" xfId="26"/>
    <cellStyle name="Title 2" xfId="87"/>
    <cellStyle name="Total 2" xfId="88"/>
    <cellStyle name="Total 3" xfId="105"/>
    <cellStyle name="Total 4" xfId="106"/>
    <cellStyle name="Vstup" xfId="89"/>
    <cellStyle name="Výpočet" xfId="90"/>
    <cellStyle name="Výstup" xfId="91"/>
    <cellStyle name="Vysvětlující text" xfId="92"/>
    <cellStyle name="Warning Text 2" xfId="93"/>
    <cellStyle name="Zvýraznění 1" xfId="94"/>
    <cellStyle name="Zvýraznění 2" xfId="95"/>
    <cellStyle name="Zvýraznění 3" xfId="96"/>
    <cellStyle name="Zvýraznění 4" xfId="97"/>
    <cellStyle name="Zvýraznění 5" xfId="98"/>
    <cellStyle name="Zvýraznění 6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V_2010\data\DO\D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četín"/>
      <sheetName val="hodnocení Bačetín"/>
      <sheetName val="Mokré"/>
      <sheetName val="hodnocení Mokré"/>
      <sheetName val="Podbřezí"/>
      <sheetName val="hodnocení Podbřezí"/>
      <sheetName val="Rohenice"/>
      <sheetName val="hodnocení Rohenice"/>
      <sheetName val="souhrn za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zoomScaleNormal="100" workbookViewId="0">
      <selection activeCell="K30" sqref="K30"/>
    </sheetView>
  </sheetViews>
  <sheetFormatPr defaultRowHeight="15"/>
  <cols>
    <col min="2" max="2" width="8" customWidth="1"/>
    <col min="3" max="3" width="10.85546875" style="2" customWidth="1"/>
    <col min="4" max="4" width="23.85546875" style="2" customWidth="1"/>
    <col min="5" max="5" width="14.140625" customWidth="1"/>
    <col min="6" max="6" width="13.28515625" customWidth="1"/>
    <col min="7" max="7" width="13.140625" customWidth="1"/>
    <col min="8" max="8" width="13" customWidth="1"/>
  </cols>
  <sheetData>
    <row r="2" spans="2:10">
      <c r="B2" s="14" t="s">
        <v>237</v>
      </c>
    </row>
    <row r="3" spans="2:10" s="1" customFormat="1" ht="45">
      <c r="C3" s="3" t="s">
        <v>6</v>
      </c>
      <c r="D3" s="11" t="s">
        <v>238</v>
      </c>
      <c r="E3" s="11" t="s">
        <v>7</v>
      </c>
      <c r="F3" s="12" t="s">
        <v>8</v>
      </c>
      <c r="G3" s="12" t="s">
        <v>9</v>
      </c>
    </row>
    <row r="4" spans="2:10">
      <c r="B4" t="s">
        <v>1</v>
      </c>
      <c r="C4" s="2">
        <v>99</v>
      </c>
      <c r="D4" s="11">
        <v>10</v>
      </c>
      <c r="E4" s="15">
        <v>3650000</v>
      </c>
      <c r="F4" s="7">
        <v>1850000</v>
      </c>
      <c r="G4" s="7">
        <v>1800000</v>
      </c>
    </row>
    <row r="5" spans="2:10">
      <c r="B5" t="s">
        <v>2</v>
      </c>
      <c r="C5" s="2">
        <v>95</v>
      </c>
      <c r="D5" s="11">
        <v>5</v>
      </c>
      <c r="E5" s="15">
        <v>1350000</v>
      </c>
      <c r="F5" s="7">
        <v>550000</v>
      </c>
      <c r="G5" s="7">
        <v>800000</v>
      </c>
    </row>
    <row r="6" spans="2:10">
      <c r="B6" t="s">
        <v>3</v>
      </c>
      <c r="C6" s="2">
        <v>32</v>
      </c>
      <c r="D6" s="11">
        <v>28</v>
      </c>
      <c r="E6" s="15">
        <v>2647800</v>
      </c>
      <c r="F6" s="7">
        <v>1251400</v>
      </c>
      <c r="G6" s="7">
        <v>1396400</v>
      </c>
    </row>
    <row r="7" spans="2:10">
      <c r="B7" t="s">
        <v>4</v>
      </c>
      <c r="C7" s="2">
        <v>63</v>
      </c>
      <c r="D7" s="11">
        <v>0</v>
      </c>
      <c r="E7" s="15">
        <v>0</v>
      </c>
      <c r="F7" s="8">
        <v>0</v>
      </c>
      <c r="G7" s="7">
        <v>0</v>
      </c>
    </row>
    <row r="8" spans="2:10">
      <c r="B8" t="s">
        <v>5</v>
      </c>
      <c r="C8" s="2">
        <v>10</v>
      </c>
      <c r="D8" s="11">
        <v>0</v>
      </c>
      <c r="E8" s="15">
        <v>0</v>
      </c>
      <c r="F8" s="8">
        <v>0</v>
      </c>
      <c r="G8" s="7">
        <v>0</v>
      </c>
    </row>
    <row r="9" spans="2:10" s="4" customFormat="1" ht="20.25" customHeight="1">
      <c r="B9" s="4" t="s">
        <v>0</v>
      </c>
      <c r="C9" s="3">
        <f>SUM(C4:C8)</f>
        <v>299</v>
      </c>
      <c r="D9" s="11">
        <f>SUM(D4:D8)</f>
        <v>43</v>
      </c>
      <c r="E9" s="9">
        <f>SUM(E4:E8)</f>
        <v>7647800</v>
      </c>
      <c r="F9" s="10">
        <f>SUM(F4:F8)</f>
        <v>3651400</v>
      </c>
      <c r="G9" s="10">
        <f>SUM(G4:G8)</f>
        <v>3996400</v>
      </c>
    </row>
    <row r="11" spans="2:10">
      <c r="C11" s="5"/>
      <c r="E11" s="6"/>
    </row>
    <row r="12" spans="2:10">
      <c r="B12" s="13" t="s">
        <v>10</v>
      </c>
      <c r="C12" s="5"/>
      <c r="E12" s="6">
        <v>1088400</v>
      </c>
    </row>
    <row r="13" spans="2:10">
      <c r="B13" s="13" t="s">
        <v>12</v>
      </c>
      <c r="C13" s="5"/>
      <c r="E13" s="6">
        <v>272200</v>
      </c>
    </row>
    <row r="14" spans="2:10">
      <c r="B14" s="13"/>
      <c r="E14" s="6"/>
    </row>
    <row r="15" spans="2:10">
      <c r="B15" s="13" t="s">
        <v>11</v>
      </c>
      <c r="E15" s="6">
        <f>SUM(E12:E14)</f>
        <v>1360600</v>
      </c>
    </row>
    <row r="16" spans="2:10">
      <c r="J16" s="16"/>
    </row>
    <row r="19" spans="1:10">
      <c r="B19" s="14" t="s">
        <v>22</v>
      </c>
      <c r="C19" s="3"/>
      <c r="D19" s="3"/>
    </row>
    <row r="21" spans="1:10" ht="45">
      <c r="B21" t="s">
        <v>13</v>
      </c>
      <c r="C21" s="2" t="s">
        <v>14</v>
      </c>
      <c r="D21" s="3" t="s">
        <v>242</v>
      </c>
      <c r="E21" s="160" t="s">
        <v>15</v>
      </c>
      <c r="F21" s="3" t="s">
        <v>241</v>
      </c>
      <c r="G21" s="160" t="s">
        <v>15</v>
      </c>
      <c r="H21" s="17" t="s">
        <v>239</v>
      </c>
      <c r="I21" s="159" t="s">
        <v>15</v>
      </c>
    </row>
    <row r="22" spans="1:10">
      <c r="B22" t="s">
        <v>16</v>
      </c>
      <c r="C22" s="2">
        <v>99</v>
      </c>
      <c r="D22" s="3">
        <v>36</v>
      </c>
      <c r="E22" s="160">
        <v>63</v>
      </c>
      <c r="F22" s="3">
        <v>16</v>
      </c>
      <c r="G22" s="161">
        <v>47</v>
      </c>
      <c r="H22" s="162">
        <v>10</v>
      </c>
      <c r="I22" s="18">
        <v>37</v>
      </c>
    </row>
    <row r="23" spans="1:10">
      <c r="B23" t="s">
        <v>17</v>
      </c>
      <c r="C23" s="2">
        <v>95</v>
      </c>
      <c r="D23" s="3">
        <v>36</v>
      </c>
      <c r="E23" s="160">
        <v>59</v>
      </c>
      <c r="F23" s="3">
        <v>8</v>
      </c>
      <c r="G23" s="161">
        <v>51</v>
      </c>
      <c r="H23" s="162">
        <v>5</v>
      </c>
      <c r="I23" s="18">
        <v>46</v>
      </c>
    </row>
    <row r="24" spans="1:10">
      <c r="A24" s="8"/>
      <c r="B24" t="s">
        <v>18</v>
      </c>
      <c r="C24" s="2">
        <v>32</v>
      </c>
      <c r="D24" s="3">
        <v>0</v>
      </c>
      <c r="E24" s="160">
        <v>32</v>
      </c>
      <c r="F24" s="3">
        <v>0</v>
      </c>
      <c r="G24" s="161">
        <v>32</v>
      </c>
      <c r="H24" s="162">
        <v>28</v>
      </c>
      <c r="I24" s="161">
        <v>4</v>
      </c>
      <c r="J24" s="8" t="s">
        <v>240</v>
      </c>
    </row>
    <row r="25" spans="1:10">
      <c r="B25" t="s">
        <v>19</v>
      </c>
      <c r="C25" s="2">
        <v>63</v>
      </c>
      <c r="D25" s="3">
        <v>63</v>
      </c>
      <c r="E25" s="160">
        <v>0</v>
      </c>
      <c r="F25" s="3">
        <v>0</v>
      </c>
      <c r="G25" s="161">
        <v>0</v>
      </c>
      <c r="H25" s="162">
        <v>0</v>
      </c>
      <c r="I25" s="18">
        <v>0</v>
      </c>
    </row>
    <row r="26" spans="1:10">
      <c r="B26" t="s">
        <v>20</v>
      </c>
      <c r="C26" s="2">
        <v>10</v>
      </c>
      <c r="D26" s="3">
        <v>2</v>
      </c>
      <c r="E26" s="160">
        <v>8</v>
      </c>
      <c r="F26" s="3">
        <v>0</v>
      </c>
      <c r="G26" s="161">
        <v>8</v>
      </c>
      <c r="H26" s="162">
        <v>0</v>
      </c>
      <c r="I26" s="161">
        <v>8</v>
      </c>
      <c r="J26" s="8" t="s">
        <v>240</v>
      </c>
    </row>
    <row r="27" spans="1:10">
      <c r="B27" t="s">
        <v>21</v>
      </c>
      <c r="C27" s="2">
        <f>SUM(C22:C26)</f>
        <v>299</v>
      </c>
      <c r="D27" s="3">
        <v>137</v>
      </c>
      <c r="E27" s="160">
        <f>SUM(E22:E26)</f>
        <v>162</v>
      </c>
      <c r="F27" s="3">
        <f>SUM(F22:F26)</f>
        <v>24</v>
      </c>
      <c r="G27" s="161">
        <f>SUM(G22:G26)</f>
        <v>138</v>
      </c>
      <c r="H27" s="162">
        <f>SUM(H22:H26)</f>
        <v>43</v>
      </c>
      <c r="I27" s="18">
        <v>83</v>
      </c>
    </row>
    <row r="28" spans="1:10">
      <c r="G28" s="8"/>
    </row>
    <row r="29" spans="1:10">
      <c r="A29" s="8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&amp;C&amp;"-,Tučné"Návrh rozdělení prostředků POV 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53"/>
  <sheetViews>
    <sheetView tabSelected="1" zoomScaleNormal="100" workbookViewId="0">
      <selection activeCell="F57" sqref="F57"/>
    </sheetView>
  </sheetViews>
  <sheetFormatPr defaultRowHeight="15"/>
  <cols>
    <col min="1" max="1" width="15.7109375" style="36" customWidth="1"/>
    <col min="2" max="2" width="14.85546875" style="86" customWidth="1"/>
    <col min="3" max="3" width="15.5703125" style="36" customWidth="1"/>
    <col min="4" max="4" width="13.28515625" style="36" customWidth="1"/>
    <col min="5" max="5" width="10.5703125" style="53" customWidth="1"/>
    <col min="6" max="6" width="11" style="53" customWidth="1"/>
    <col min="7" max="7" width="9.140625" style="87"/>
    <col min="8" max="8" width="9.7109375" style="53" customWidth="1"/>
    <col min="9" max="9" width="10.85546875" style="53" customWidth="1"/>
    <col min="10" max="10" width="9.140625" style="88" customWidth="1"/>
    <col min="11" max="11" width="11" style="89" customWidth="1"/>
    <col min="12" max="12" width="9.140625" style="89"/>
    <col min="13" max="13" width="12.140625" style="83" customWidth="1"/>
    <col min="14" max="14" width="12.5703125" style="36" customWidth="1"/>
    <col min="15" max="15" width="11.85546875" style="36" customWidth="1"/>
    <col min="16" max="16" width="12.42578125" style="36" customWidth="1"/>
    <col min="17" max="17" width="18.7109375" style="36" customWidth="1"/>
    <col min="18" max="16384" width="9.140625" style="36"/>
  </cols>
  <sheetData>
    <row r="1" spans="1:16" s="19" customFormat="1" ht="44.25" customHeight="1">
      <c r="A1" s="19" t="s">
        <v>23</v>
      </c>
      <c r="B1" s="20" t="s">
        <v>24</v>
      </c>
      <c r="C1" s="20" t="s">
        <v>25</v>
      </c>
      <c r="D1" s="20" t="s">
        <v>26</v>
      </c>
      <c r="E1" s="21" t="s">
        <v>27</v>
      </c>
      <c r="F1" s="150" t="s">
        <v>28</v>
      </c>
      <c r="G1" s="22" t="s">
        <v>29</v>
      </c>
      <c r="H1" s="21" t="s">
        <v>30</v>
      </c>
      <c r="I1" s="21" t="s">
        <v>31</v>
      </c>
      <c r="J1" s="23" t="s">
        <v>32</v>
      </c>
      <c r="K1" s="23" t="s">
        <v>33</v>
      </c>
      <c r="L1" s="23" t="s">
        <v>34</v>
      </c>
      <c r="M1" s="19" t="s">
        <v>243</v>
      </c>
      <c r="N1" s="24" t="s">
        <v>7</v>
      </c>
      <c r="O1" s="19" t="s">
        <v>35</v>
      </c>
      <c r="P1" s="19" t="s">
        <v>36</v>
      </c>
    </row>
    <row r="2" spans="1:16" hidden="1">
      <c r="A2" s="25"/>
      <c r="B2" s="26"/>
      <c r="C2" s="27"/>
      <c r="D2" s="28"/>
      <c r="E2" s="29"/>
      <c r="F2" s="151"/>
      <c r="G2" s="30"/>
      <c r="H2" s="29"/>
      <c r="I2" s="29"/>
      <c r="J2" s="31"/>
      <c r="K2" s="32"/>
      <c r="L2" s="33"/>
      <c r="M2" s="85"/>
      <c r="N2" s="34"/>
      <c r="O2" s="35"/>
      <c r="P2" s="35"/>
    </row>
    <row r="3" spans="1:16" hidden="1">
      <c r="B3" s="37"/>
      <c r="C3" s="38"/>
      <c r="D3" s="39"/>
      <c r="E3" s="40"/>
      <c r="F3" s="152"/>
      <c r="G3" s="30"/>
      <c r="H3" s="40"/>
      <c r="I3" s="40"/>
      <c r="J3" s="41"/>
      <c r="K3" s="42"/>
      <c r="L3" s="43"/>
      <c r="M3" s="85"/>
      <c r="N3" s="34"/>
      <c r="O3" s="44"/>
      <c r="P3" s="44"/>
    </row>
    <row r="4" spans="1:16" ht="1.5" hidden="1" customHeight="1">
      <c r="A4" s="25"/>
      <c r="B4" s="45"/>
      <c r="C4" s="46"/>
      <c r="D4" s="47"/>
      <c r="E4" s="48"/>
      <c r="F4" s="153"/>
      <c r="G4" s="30"/>
      <c r="H4" s="48"/>
      <c r="I4" s="48"/>
      <c r="J4" s="49"/>
      <c r="K4" s="50"/>
      <c r="L4" s="51"/>
      <c r="M4" s="85"/>
      <c r="N4" s="34"/>
      <c r="O4" s="52"/>
      <c r="P4" s="52"/>
    </row>
    <row r="5" spans="1:16" hidden="1">
      <c r="A5" s="25"/>
      <c r="B5" s="45"/>
      <c r="C5" s="46"/>
      <c r="D5" s="47"/>
      <c r="E5" s="48"/>
      <c r="F5" s="153"/>
      <c r="G5" s="30"/>
      <c r="I5" s="48"/>
      <c r="J5" s="49"/>
      <c r="K5" s="50"/>
      <c r="L5" s="51"/>
      <c r="M5" s="85"/>
      <c r="N5" s="34"/>
      <c r="O5" s="54"/>
      <c r="P5" s="52"/>
    </row>
    <row r="6" spans="1:16" hidden="1">
      <c r="A6" s="25"/>
      <c r="B6" s="45"/>
      <c r="C6" s="46"/>
      <c r="D6" s="47"/>
      <c r="E6" s="48"/>
      <c r="F6" s="153"/>
      <c r="G6" s="30"/>
      <c r="H6" s="48"/>
      <c r="I6" s="48"/>
      <c r="J6" s="49"/>
      <c r="K6" s="50"/>
      <c r="L6" s="51"/>
      <c r="M6" s="85"/>
      <c r="N6" s="34"/>
      <c r="O6" s="52"/>
      <c r="P6" s="52"/>
    </row>
    <row r="7" spans="1:16" hidden="1">
      <c r="A7" s="25"/>
      <c r="B7" s="45"/>
      <c r="C7" s="46"/>
      <c r="D7" s="47"/>
      <c r="E7" s="48"/>
      <c r="F7" s="153"/>
      <c r="G7" s="30"/>
      <c r="H7" s="55"/>
      <c r="I7" s="48"/>
      <c r="J7" s="49"/>
      <c r="K7" s="50"/>
      <c r="L7" s="56"/>
      <c r="M7" s="85"/>
      <c r="N7" s="34"/>
      <c r="O7" s="57"/>
      <c r="P7" s="52"/>
    </row>
    <row r="8" spans="1:16" hidden="1">
      <c r="A8" s="25"/>
      <c r="B8" s="45"/>
      <c r="C8" s="46"/>
      <c r="D8" s="47"/>
      <c r="E8" s="48"/>
      <c r="F8" s="153"/>
      <c r="G8" s="30"/>
      <c r="H8" s="48"/>
      <c r="I8" s="48"/>
      <c r="J8" s="49"/>
      <c r="K8" s="50"/>
      <c r="L8" s="51"/>
      <c r="M8" s="85"/>
      <c r="N8" s="34"/>
      <c r="O8" s="52"/>
      <c r="P8" s="52"/>
    </row>
    <row r="9" spans="1:16" hidden="1">
      <c r="B9" s="45"/>
      <c r="C9" s="46"/>
      <c r="D9" s="47"/>
      <c r="E9" s="48"/>
      <c r="F9" s="153"/>
      <c r="G9" s="30"/>
      <c r="H9" s="48"/>
      <c r="I9" s="48"/>
      <c r="J9" s="58"/>
      <c r="K9" s="59"/>
      <c r="L9" s="59"/>
      <c r="M9" s="85"/>
      <c r="N9" s="34"/>
      <c r="O9" s="52"/>
      <c r="P9" s="52"/>
    </row>
    <row r="10" spans="1:16" hidden="1">
      <c r="B10" s="45"/>
      <c r="C10" s="46"/>
      <c r="D10" s="47"/>
      <c r="E10" s="48"/>
      <c r="F10" s="153"/>
      <c r="G10" s="30"/>
      <c r="H10" s="48"/>
      <c r="I10" s="48"/>
      <c r="J10" s="58"/>
      <c r="K10" s="59"/>
      <c r="L10" s="59"/>
      <c r="M10" s="85"/>
      <c r="N10" s="34"/>
      <c r="O10" s="52"/>
      <c r="P10" s="52"/>
    </row>
    <row r="11" spans="1:16" hidden="1">
      <c r="A11" s="25"/>
      <c r="B11" s="45"/>
      <c r="C11" s="46"/>
      <c r="D11" s="47"/>
      <c r="E11" s="48"/>
      <c r="F11" s="153"/>
      <c r="G11" s="30"/>
      <c r="H11" s="48"/>
      <c r="I11" s="48"/>
      <c r="J11" s="49"/>
      <c r="K11" s="50"/>
      <c r="L11" s="56"/>
      <c r="M11" s="85"/>
      <c r="N11" s="34"/>
      <c r="O11" s="52"/>
      <c r="P11" s="52"/>
    </row>
    <row r="12" spans="1:16" hidden="1">
      <c r="A12" s="25"/>
      <c r="B12" s="26"/>
      <c r="C12" s="27"/>
      <c r="D12" s="28"/>
      <c r="E12" s="29"/>
      <c r="F12" s="151"/>
      <c r="G12" s="30"/>
      <c r="H12" s="29"/>
      <c r="I12" s="29"/>
      <c r="J12" s="31"/>
      <c r="K12" s="32"/>
      <c r="L12" s="33"/>
      <c r="M12" s="85"/>
      <c r="N12" s="34"/>
      <c r="O12" s="35"/>
      <c r="P12" s="35"/>
    </row>
    <row r="13" spans="1:16" hidden="1">
      <c r="B13" s="45"/>
      <c r="C13" s="46"/>
      <c r="D13" s="47"/>
      <c r="E13" s="48"/>
      <c r="F13" s="153"/>
      <c r="G13" s="30"/>
      <c r="H13" s="55"/>
      <c r="J13" s="49"/>
      <c r="K13" s="50"/>
      <c r="L13" s="51"/>
      <c r="M13" s="85"/>
      <c r="N13" s="34"/>
      <c r="O13" s="57"/>
      <c r="P13" s="54"/>
    </row>
    <row r="14" spans="1:16" hidden="1">
      <c r="A14" s="25"/>
      <c r="B14" s="45"/>
      <c r="C14" s="46"/>
      <c r="D14" s="47"/>
      <c r="E14" s="48"/>
      <c r="F14" s="153"/>
      <c r="G14" s="30"/>
      <c r="H14" s="48"/>
      <c r="I14" s="48"/>
      <c r="J14" s="49"/>
      <c r="K14" s="50"/>
      <c r="L14" s="51"/>
      <c r="M14" s="85"/>
      <c r="N14" s="34"/>
      <c r="O14" s="52"/>
      <c r="P14" s="52"/>
    </row>
    <row r="15" spans="1:16" hidden="1">
      <c r="B15" s="45"/>
      <c r="C15" s="46"/>
      <c r="D15" s="47"/>
      <c r="E15" s="48"/>
      <c r="F15" s="153"/>
      <c r="G15" s="30"/>
      <c r="H15" s="48"/>
      <c r="I15" s="48"/>
      <c r="J15" s="49"/>
      <c r="K15" s="50"/>
      <c r="L15" s="51"/>
      <c r="M15" s="85"/>
      <c r="N15" s="34"/>
      <c r="O15" s="52"/>
      <c r="P15" s="52"/>
    </row>
    <row r="16" spans="1:16" hidden="1">
      <c r="A16" s="25"/>
      <c r="B16" s="26"/>
      <c r="C16" s="27"/>
      <c r="D16" s="28"/>
      <c r="E16" s="29"/>
      <c r="F16" s="151"/>
      <c r="G16" s="30"/>
      <c r="H16" s="29"/>
      <c r="I16" s="29"/>
      <c r="J16" s="31"/>
      <c r="K16" s="32"/>
      <c r="L16" s="33"/>
      <c r="M16" s="85"/>
      <c r="N16" s="34"/>
      <c r="O16" s="35"/>
      <c r="P16" s="35"/>
    </row>
    <row r="17" spans="1:16" hidden="1">
      <c r="A17" s="25"/>
      <c r="B17" s="45"/>
      <c r="C17" s="46"/>
      <c r="D17" s="47"/>
      <c r="E17" s="48"/>
      <c r="F17" s="153"/>
      <c r="G17" s="30"/>
      <c r="H17" s="48"/>
      <c r="I17" s="48"/>
      <c r="J17" s="49"/>
      <c r="K17" s="50"/>
      <c r="L17" s="51"/>
      <c r="M17" s="85"/>
      <c r="N17" s="34"/>
      <c r="O17" s="52"/>
      <c r="P17" s="52"/>
    </row>
    <row r="18" spans="1:16" hidden="1">
      <c r="A18" s="25"/>
      <c r="B18" s="26"/>
      <c r="C18" s="27"/>
      <c r="D18" s="28"/>
      <c r="E18" s="29"/>
      <c r="F18" s="151"/>
      <c r="G18" s="30"/>
      <c r="H18" s="29"/>
      <c r="I18" s="29"/>
      <c r="J18" s="31"/>
      <c r="K18" s="32"/>
      <c r="L18" s="33"/>
      <c r="M18" s="85"/>
      <c r="N18" s="34"/>
      <c r="O18" s="35"/>
      <c r="P18" s="35"/>
    </row>
    <row r="19" spans="1:16" ht="2.25" hidden="1" customHeight="1">
      <c r="B19" s="45"/>
      <c r="C19" s="46"/>
      <c r="D19" s="47"/>
      <c r="E19" s="48"/>
      <c r="F19" s="153"/>
      <c r="G19" s="30"/>
      <c r="H19" s="48"/>
      <c r="I19" s="48"/>
      <c r="J19" s="49"/>
      <c r="K19" s="50"/>
      <c r="L19" s="51"/>
      <c r="M19" s="85"/>
      <c r="N19" s="34"/>
      <c r="O19" s="52"/>
      <c r="P19" s="52"/>
    </row>
    <row r="20" spans="1:16" hidden="1">
      <c r="B20" s="45"/>
      <c r="C20" s="46"/>
      <c r="D20" s="47"/>
      <c r="E20" s="48"/>
      <c r="F20" s="153"/>
      <c r="G20" s="30"/>
      <c r="H20" s="48"/>
      <c r="I20" s="48"/>
      <c r="J20" s="49"/>
      <c r="K20" s="50"/>
      <c r="L20" s="51"/>
      <c r="M20" s="85"/>
      <c r="N20" s="34"/>
      <c r="O20" s="52"/>
      <c r="P20" s="52"/>
    </row>
    <row r="21" spans="1:16" hidden="1">
      <c r="B21" s="37"/>
      <c r="C21" s="38"/>
      <c r="D21" s="39"/>
      <c r="E21" s="40"/>
      <c r="F21" s="152"/>
      <c r="G21" s="30"/>
      <c r="H21" s="40"/>
      <c r="I21" s="40"/>
      <c r="J21" s="41"/>
      <c r="K21" s="42"/>
      <c r="L21" s="43"/>
      <c r="M21" s="85"/>
      <c r="N21" s="34"/>
      <c r="O21" s="44"/>
      <c r="P21" s="44"/>
    </row>
    <row r="22" spans="1:16" hidden="1">
      <c r="B22" s="45"/>
      <c r="C22" s="46"/>
      <c r="D22" s="47"/>
      <c r="E22" s="48"/>
      <c r="F22" s="153"/>
      <c r="G22" s="30"/>
      <c r="H22" s="48"/>
      <c r="I22" s="48"/>
      <c r="J22" s="49"/>
      <c r="K22" s="50"/>
      <c r="L22" s="51"/>
      <c r="M22" s="85"/>
      <c r="N22" s="34"/>
      <c r="O22" s="52"/>
      <c r="P22" s="52"/>
    </row>
    <row r="23" spans="1:16" hidden="1">
      <c r="B23" s="37"/>
      <c r="C23" s="46"/>
      <c r="D23" s="47"/>
      <c r="E23" s="48"/>
      <c r="F23" s="153"/>
      <c r="G23" s="30"/>
      <c r="H23" s="48"/>
      <c r="I23" s="48"/>
      <c r="J23" s="49"/>
      <c r="K23" s="50"/>
      <c r="L23" s="51"/>
      <c r="M23" s="85"/>
      <c r="N23" s="34"/>
      <c r="O23" s="52"/>
      <c r="P23" s="52"/>
    </row>
    <row r="24" spans="1:16" hidden="1">
      <c r="B24" s="45"/>
      <c r="C24" s="46"/>
      <c r="D24" s="47"/>
      <c r="E24" s="48"/>
      <c r="F24" s="153"/>
      <c r="G24" s="30"/>
      <c r="H24" s="48"/>
      <c r="I24" s="48"/>
      <c r="J24" s="49"/>
      <c r="K24" s="50"/>
      <c r="L24" s="51"/>
      <c r="M24" s="85"/>
      <c r="N24" s="34"/>
      <c r="O24" s="52"/>
      <c r="P24" s="52"/>
    </row>
    <row r="25" spans="1:16" hidden="1">
      <c r="A25" s="25"/>
      <c r="B25" s="45"/>
      <c r="C25" s="46"/>
      <c r="D25" s="60"/>
      <c r="E25" s="48"/>
      <c r="F25" s="153"/>
      <c r="G25" s="30"/>
      <c r="H25" s="48"/>
      <c r="I25" s="48"/>
      <c r="J25" s="49"/>
      <c r="K25" s="50"/>
      <c r="L25" s="56"/>
      <c r="M25" s="85"/>
      <c r="N25" s="34"/>
      <c r="O25" s="52"/>
      <c r="P25" s="52"/>
    </row>
    <row r="26" spans="1:16" hidden="1">
      <c r="B26" s="37"/>
      <c r="C26" s="46"/>
      <c r="D26" s="30"/>
      <c r="E26" s="48"/>
      <c r="F26" s="153"/>
      <c r="G26" s="30"/>
      <c r="H26" s="48"/>
      <c r="I26" s="48"/>
      <c r="J26" s="49"/>
      <c r="K26" s="50"/>
      <c r="L26" s="51"/>
      <c r="M26" s="85"/>
      <c r="N26" s="34"/>
      <c r="O26" s="52"/>
      <c r="P26" s="52"/>
    </row>
    <row r="27" spans="1:16" hidden="1">
      <c r="B27" s="37"/>
      <c r="C27" s="46"/>
      <c r="D27" s="30"/>
      <c r="E27" s="48"/>
      <c r="F27" s="153"/>
      <c r="G27" s="30"/>
      <c r="H27" s="48"/>
      <c r="I27" s="48"/>
      <c r="J27" s="49"/>
      <c r="K27" s="50"/>
      <c r="L27" s="51"/>
      <c r="M27" s="85"/>
      <c r="N27" s="34"/>
      <c r="O27" s="52"/>
      <c r="P27" s="52"/>
    </row>
    <row r="28" spans="1:16" hidden="1">
      <c r="A28" s="25"/>
      <c r="B28" s="45"/>
      <c r="C28" s="46"/>
      <c r="D28" s="47"/>
      <c r="E28" s="48"/>
      <c r="F28" s="153"/>
      <c r="G28" s="30"/>
      <c r="H28" s="48"/>
      <c r="I28" s="48"/>
      <c r="J28" s="49"/>
      <c r="K28" s="50"/>
      <c r="L28" s="56"/>
      <c r="M28" s="85"/>
      <c r="N28" s="34"/>
      <c r="O28" s="52"/>
      <c r="P28" s="52"/>
    </row>
    <row r="29" spans="1:16" hidden="1">
      <c r="B29" s="45"/>
      <c r="C29" s="46"/>
      <c r="D29" s="47"/>
      <c r="E29" s="61"/>
      <c r="F29" s="154"/>
      <c r="G29" s="30"/>
      <c r="H29" s="61"/>
      <c r="J29" s="49"/>
      <c r="K29" s="50"/>
      <c r="L29" s="51"/>
      <c r="M29" s="85"/>
      <c r="N29" s="34"/>
      <c r="O29" s="62"/>
      <c r="P29" s="54"/>
    </row>
    <row r="30" spans="1:16" hidden="1">
      <c r="A30" s="25"/>
      <c r="B30" s="45"/>
      <c r="C30" s="46"/>
      <c r="D30" s="47"/>
      <c r="E30" s="48"/>
      <c r="F30" s="153"/>
      <c r="G30" s="30"/>
      <c r="H30" s="55"/>
      <c r="I30" s="48"/>
      <c r="J30" s="49"/>
      <c r="K30" s="50"/>
      <c r="L30" s="51"/>
      <c r="M30" s="85"/>
      <c r="N30" s="34"/>
      <c r="O30" s="57"/>
      <c r="P30" s="52"/>
    </row>
    <row r="31" spans="1:16" hidden="1">
      <c r="B31" s="37"/>
      <c r="C31" s="38"/>
      <c r="D31" s="39"/>
      <c r="E31" s="40"/>
      <c r="F31" s="152"/>
      <c r="G31" s="30"/>
      <c r="H31" s="40"/>
      <c r="I31" s="40"/>
      <c r="J31" s="41"/>
      <c r="K31" s="42"/>
      <c r="L31" s="43"/>
      <c r="M31" s="85"/>
      <c r="N31" s="34"/>
      <c r="O31" s="44"/>
      <c r="P31" s="44"/>
    </row>
    <row r="32" spans="1:16" hidden="1">
      <c r="A32" s="25"/>
      <c r="B32" s="26"/>
      <c r="C32" s="27"/>
      <c r="D32" s="28"/>
      <c r="E32" s="29"/>
      <c r="F32" s="151"/>
      <c r="G32" s="30"/>
      <c r="H32" s="63"/>
      <c r="I32" s="29"/>
      <c r="J32" s="31"/>
      <c r="K32" s="32"/>
      <c r="L32" s="33"/>
      <c r="M32" s="85"/>
      <c r="N32" s="34"/>
      <c r="O32" s="64"/>
      <c r="P32" s="35"/>
    </row>
    <row r="33" spans="1:17" hidden="1">
      <c r="A33" s="25"/>
      <c r="B33" s="45"/>
      <c r="C33" s="46"/>
      <c r="D33" s="47"/>
      <c r="E33" s="48"/>
      <c r="F33" s="153"/>
      <c r="G33" s="30"/>
      <c r="H33" s="48"/>
      <c r="I33" s="48"/>
      <c r="J33" s="49"/>
      <c r="K33" s="50"/>
      <c r="L33" s="51"/>
      <c r="M33" s="85"/>
      <c r="N33" s="34"/>
      <c r="O33" s="52"/>
      <c r="P33" s="52"/>
    </row>
    <row r="34" spans="1:17" hidden="1">
      <c r="A34" s="25"/>
      <c r="B34" s="45"/>
      <c r="C34" s="46"/>
      <c r="D34" s="47"/>
      <c r="E34" s="48"/>
      <c r="F34" s="153"/>
      <c r="G34" s="30"/>
      <c r="H34" s="48"/>
      <c r="I34" s="48"/>
      <c r="J34" s="49"/>
      <c r="K34" s="50"/>
      <c r="L34" s="51"/>
      <c r="M34" s="85"/>
      <c r="N34" s="34"/>
      <c r="O34" s="52"/>
      <c r="P34" s="52"/>
    </row>
    <row r="35" spans="1:17" hidden="1">
      <c r="B35" s="45"/>
      <c r="C35" s="46"/>
      <c r="D35" s="60"/>
      <c r="E35" s="48"/>
      <c r="F35" s="153"/>
      <c r="G35" s="30"/>
      <c r="H35" s="48"/>
      <c r="I35" s="48"/>
      <c r="J35" s="49"/>
      <c r="K35" s="50"/>
      <c r="L35" s="51"/>
      <c r="M35" s="85"/>
      <c r="N35" s="34"/>
      <c r="O35" s="52"/>
      <c r="P35" s="52"/>
    </row>
    <row r="36" spans="1:17" hidden="1">
      <c r="B36" s="45"/>
      <c r="C36" s="46"/>
      <c r="D36" s="47"/>
      <c r="E36" s="61"/>
      <c r="F36" s="154"/>
      <c r="G36" s="30"/>
      <c r="H36" s="61"/>
      <c r="J36" s="49"/>
      <c r="K36" s="50"/>
      <c r="L36" s="51"/>
      <c r="M36" s="85"/>
      <c r="N36" s="34"/>
      <c r="O36" s="62"/>
      <c r="P36" s="54"/>
    </row>
    <row r="37" spans="1:17" ht="15" hidden="1" customHeight="1">
      <c r="B37" s="45"/>
      <c r="C37" s="46"/>
      <c r="D37" s="47"/>
      <c r="E37" s="48"/>
      <c r="F37" s="153"/>
      <c r="G37" s="30"/>
      <c r="H37" s="55"/>
      <c r="I37" s="48"/>
      <c r="J37" s="49"/>
      <c r="K37" s="50"/>
      <c r="L37" s="51"/>
      <c r="M37" s="85"/>
      <c r="N37" s="34"/>
      <c r="O37" s="57"/>
      <c r="P37" s="52"/>
    </row>
    <row r="38" spans="1:17">
      <c r="A38" s="25" t="s">
        <v>37</v>
      </c>
      <c r="B38" s="65" t="s">
        <v>38</v>
      </c>
      <c r="C38" s="46" t="s">
        <v>39</v>
      </c>
      <c r="D38" s="66" t="s">
        <v>40</v>
      </c>
      <c r="E38" s="67">
        <v>2439567.6</v>
      </c>
      <c r="F38" s="67">
        <v>600000</v>
      </c>
      <c r="G38" s="68">
        <f t="shared" ref="G38:G47" si="0">F38/E38*100</f>
        <v>24.594522406347746</v>
      </c>
      <c r="H38" s="67">
        <v>600000</v>
      </c>
      <c r="I38" s="67">
        <v>0</v>
      </c>
      <c r="J38" s="69">
        <v>56</v>
      </c>
      <c r="K38" s="70">
        <v>40508</v>
      </c>
      <c r="L38" s="71">
        <v>0.52777777777777779</v>
      </c>
      <c r="M38" s="54">
        <v>600000</v>
      </c>
      <c r="N38" s="34">
        <v>600000</v>
      </c>
      <c r="O38" s="72">
        <v>600000</v>
      </c>
    </row>
    <row r="39" spans="1:17">
      <c r="A39" s="36" t="s">
        <v>41</v>
      </c>
      <c r="B39" s="65" t="s">
        <v>42</v>
      </c>
      <c r="C39" s="46" t="s">
        <v>43</v>
      </c>
      <c r="D39" s="66" t="s">
        <v>44</v>
      </c>
      <c r="E39" s="67">
        <v>2017190</v>
      </c>
      <c r="F39" s="67">
        <v>600000</v>
      </c>
      <c r="G39" s="68">
        <f t="shared" si="0"/>
        <v>29.74434733465861</v>
      </c>
      <c r="H39" s="67">
        <v>322199.99107669579</v>
      </c>
      <c r="I39" s="67">
        <v>277800.00892330421</v>
      </c>
      <c r="J39" s="69">
        <v>55</v>
      </c>
      <c r="K39" s="70">
        <v>40491</v>
      </c>
      <c r="L39" s="71">
        <v>0.39930555555555558</v>
      </c>
      <c r="M39" s="125">
        <v>600000</v>
      </c>
      <c r="N39" s="34">
        <v>600000</v>
      </c>
      <c r="O39" s="72">
        <v>300000</v>
      </c>
      <c r="P39" s="72">
        <v>300000</v>
      </c>
    </row>
    <row r="40" spans="1:17">
      <c r="A40" s="36" t="s">
        <v>45</v>
      </c>
      <c r="B40" s="65" t="s">
        <v>46</v>
      </c>
      <c r="C40" s="46" t="s">
        <v>47</v>
      </c>
      <c r="D40" s="66" t="s">
        <v>48</v>
      </c>
      <c r="E40" s="67">
        <v>1494000</v>
      </c>
      <c r="F40" s="67">
        <v>600000</v>
      </c>
      <c r="G40" s="68">
        <f t="shared" si="0"/>
        <v>40.160642570281126</v>
      </c>
      <c r="H40" s="67">
        <v>0</v>
      </c>
      <c r="I40" s="67">
        <v>600000</v>
      </c>
      <c r="J40" s="69">
        <v>55</v>
      </c>
      <c r="K40" s="70">
        <v>40526</v>
      </c>
      <c r="L40" s="71">
        <v>0.54166666666666663</v>
      </c>
      <c r="M40" s="54">
        <v>100000</v>
      </c>
      <c r="N40" s="34">
        <v>100000</v>
      </c>
      <c r="P40" s="72">
        <v>100000</v>
      </c>
    </row>
    <row r="41" spans="1:17">
      <c r="A41" s="36" t="s">
        <v>49</v>
      </c>
      <c r="B41" s="65" t="s">
        <v>50</v>
      </c>
      <c r="C41" s="46" t="s">
        <v>51</v>
      </c>
      <c r="D41" s="66" t="s">
        <v>52</v>
      </c>
      <c r="E41" s="67">
        <v>1619722</v>
      </c>
      <c r="F41" s="67">
        <v>600000</v>
      </c>
      <c r="G41" s="68">
        <f t="shared" si="0"/>
        <v>37.043393866354847</v>
      </c>
      <c r="H41" s="67">
        <v>0</v>
      </c>
      <c r="I41" s="67">
        <v>600000</v>
      </c>
      <c r="J41" s="69">
        <v>50</v>
      </c>
      <c r="K41" s="70">
        <v>40515</v>
      </c>
      <c r="L41" s="71">
        <v>0.43402777777777773</v>
      </c>
      <c r="M41" s="54">
        <v>300000</v>
      </c>
      <c r="N41" s="34">
        <v>300000</v>
      </c>
      <c r="P41" s="72">
        <v>300000</v>
      </c>
    </row>
    <row r="42" spans="1:17">
      <c r="A42" s="25" t="s">
        <v>37</v>
      </c>
      <c r="B42" s="65" t="s">
        <v>53</v>
      </c>
      <c r="C42" s="46" t="s">
        <v>54</v>
      </c>
      <c r="D42" s="66" t="s">
        <v>234</v>
      </c>
      <c r="E42" s="67">
        <v>669012</v>
      </c>
      <c r="F42" s="67">
        <v>334500</v>
      </c>
      <c r="G42" s="68">
        <f t="shared" si="0"/>
        <v>49.999103155100357</v>
      </c>
      <c r="H42" s="67">
        <v>0</v>
      </c>
      <c r="I42" s="67">
        <v>334500</v>
      </c>
      <c r="J42" s="69">
        <v>50</v>
      </c>
      <c r="K42" s="70">
        <v>40525</v>
      </c>
      <c r="L42" s="71">
        <v>0.56944444444444442</v>
      </c>
      <c r="M42" s="54">
        <v>300000</v>
      </c>
      <c r="N42" s="34">
        <v>300000</v>
      </c>
      <c r="O42" s="34"/>
      <c r="P42" s="72">
        <v>300000</v>
      </c>
      <c r="Q42" s="73"/>
    </row>
    <row r="43" spans="1:17">
      <c r="A43" s="36" t="s">
        <v>55</v>
      </c>
      <c r="B43" s="65" t="s">
        <v>56</v>
      </c>
      <c r="C43" s="46" t="s">
        <v>57</v>
      </c>
      <c r="D43" s="66" t="s">
        <v>58</v>
      </c>
      <c r="E43" s="67">
        <v>2091072</v>
      </c>
      <c r="F43" s="67">
        <v>600000</v>
      </c>
      <c r="G43" s="68">
        <f t="shared" si="0"/>
        <v>28.69341658249931</v>
      </c>
      <c r="H43" s="67">
        <v>600000</v>
      </c>
      <c r="I43" s="72"/>
      <c r="J43" s="69">
        <v>50</v>
      </c>
      <c r="K43" s="70">
        <v>40527</v>
      </c>
      <c r="L43" s="71">
        <v>0.5</v>
      </c>
      <c r="M43" s="54">
        <v>500000</v>
      </c>
      <c r="N43" s="34">
        <v>500000</v>
      </c>
      <c r="O43" s="72">
        <v>500000</v>
      </c>
      <c r="Q43" s="74"/>
    </row>
    <row r="44" spans="1:17">
      <c r="A44" s="36" t="s">
        <v>45</v>
      </c>
      <c r="B44" s="65" t="s">
        <v>59</v>
      </c>
      <c r="C44" s="46" t="s">
        <v>60</v>
      </c>
      <c r="D44" s="75" t="s">
        <v>61</v>
      </c>
      <c r="E44" s="67">
        <v>528917</v>
      </c>
      <c r="F44" s="67">
        <v>264000</v>
      </c>
      <c r="G44" s="68">
        <f t="shared" si="0"/>
        <v>49.91331343102982</v>
      </c>
      <c r="H44" s="67">
        <v>53592.024457523577</v>
      </c>
      <c r="I44" s="67">
        <v>210407.9755424764</v>
      </c>
      <c r="J44" s="69">
        <v>45</v>
      </c>
      <c r="K44" s="70">
        <v>40494</v>
      </c>
      <c r="L44" s="71">
        <v>0.38541666666666669</v>
      </c>
      <c r="M44" s="54">
        <v>250000</v>
      </c>
      <c r="N44" s="34">
        <v>250000</v>
      </c>
      <c r="O44" s="72">
        <v>50000</v>
      </c>
      <c r="P44" s="72">
        <v>200000</v>
      </c>
    </row>
    <row r="45" spans="1:17">
      <c r="A45" s="36" t="s">
        <v>62</v>
      </c>
      <c r="B45" s="76" t="s">
        <v>63</v>
      </c>
      <c r="C45" s="38" t="s">
        <v>64</v>
      </c>
      <c r="D45" s="77" t="s">
        <v>65</v>
      </c>
      <c r="E45" s="78">
        <v>750000</v>
      </c>
      <c r="F45" s="78">
        <v>375000</v>
      </c>
      <c r="G45" s="68">
        <f t="shared" si="0"/>
        <v>50</v>
      </c>
      <c r="H45" s="78">
        <v>375000</v>
      </c>
      <c r="I45" s="78">
        <v>0</v>
      </c>
      <c r="J45" s="79">
        <v>45</v>
      </c>
      <c r="K45" s="80">
        <v>40511</v>
      </c>
      <c r="L45" s="81">
        <v>0.33333333333333331</v>
      </c>
      <c r="M45" s="54">
        <v>300000</v>
      </c>
      <c r="N45" s="34">
        <v>300000</v>
      </c>
      <c r="O45" s="72">
        <v>300000</v>
      </c>
    </row>
    <row r="46" spans="1:17">
      <c r="A46" s="36" t="s">
        <v>62</v>
      </c>
      <c r="B46" s="76" t="s">
        <v>66</v>
      </c>
      <c r="C46" s="38" t="s">
        <v>67</v>
      </c>
      <c r="D46" s="77" t="s">
        <v>68</v>
      </c>
      <c r="E46" s="78">
        <v>600000</v>
      </c>
      <c r="F46" s="78">
        <v>300000</v>
      </c>
      <c r="G46" s="68">
        <f t="shared" si="0"/>
        <v>50</v>
      </c>
      <c r="H46" s="78">
        <v>300000</v>
      </c>
      <c r="I46" s="78">
        <v>0</v>
      </c>
      <c r="J46" s="79">
        <v>40</v>
      </c>
      <c r="K46" s="80">
        <v>40483</v>
      </c>
      <c r="L46" s="81">
        <v>0.34375</v>
      </c>
      <c r="M46" s="54">
        <v>100000</v>
      </c>
      <c r="N46" s="34">
        <v>100000</v>
      </c>
      <c r="O46" s="72">
        <v>100000</v>
      </c>
    </row>
    <row r="47" spans="1:17">
      <c r="A47" s="36" t="s">
        <v>69</v>
      </c>
      <c r="B47" s="65" t="s">
        <v>70</v>
      </c>
      <c r="C47" s="46" t="s">
        <v>71</v>
      </c>
      <c r="D47" s="66" t="s">
        <v>72</v>
      </c>
      <c r="E47" s="67">
        <v>1200000</v>
      </c>
      <c r="F47" s="67">
        <v>600000</v>
      </c>
      <c r="G47" s="68">
        <f t="shared" si="0"/>
        <v>50</v>
      </c>
      <c r="H47" s="149"/>
      <c r="I47" s="67">
        <v>600000</v>
      </c>
      <c r="J47" s="82"/>
      <c r="K47" s="59"/>
      <c r="L47" s="59"/>
      <c r="M47" s="54">
        <v>600000</v>
      </c>
      <c r="N47" s="34">
        <v>600000</v>
      </c>
      <c r="O47" s="72"/>
      <c r="P47" s="72">
        <v>600000</v>
      </c>
    </row>
    <row r="48" spans="1:17" s="83" customFormat="1" ht="21" customHeight="1">
      <c r="A48" s="83" t="s">
        <v>0</v>
      </c>
      <c r="B48" s="84"/>
      <c r="E48" s="54">
        <f>SUM(E2:E47)</f>
        <v>13409480.6</v>
      </c>
      <c r="F48" s="54">
        <f>SUM(F2:F47)</f>
        <v>4873500</v>
      </c>
      <c r="G48" s="85"/>
      <c r="H48" s="54">
        <f>SUM(H2:H46)</f>
        <v>2250792.0155342193</v>
      </c>
      <c r="I48" s="54">
        <f>SUM(I2:I46)</f>
        <v>2022707.9844657807</v>
      </c>
      <c r="J48" s="85"/>
      <c r="K48" s="85"/>
      <c r="L48" s="85"/>
      <c r="M48" s="54">
        <f>SUM(M38:M47)</f>
        <v>3650000</v>
      </c>
      <c r="N48" s="34">
        <f>SUM(N38:N47)</f>
        <v>3650000</v>
      </c>
      <c r="O48" s="54">
        <f>SUM(O38:O47)</f>
        <v>1850000</v>
      </c>
      <c r="P48" s="54">
        <f>SUM(P38:P47)</f>
        <v>1800000</v>
      </c>
    </row>
    <row r="49" spans="1:15">
      <c r="M49" s="85"/>
    </row>
    <row r="50" spans="1:15">
      <c r="A50" s="83" t="s">
        <v>73</v>
      </c>
      <c r="B50" s="84"/>
      <c r="M50" s="85"/>
    </row>
    <row r="51" spans="1:15">
      <c r="A51" s="73" t="s">
        <v>232</v>
      </c>
      <c r="O51" s="72"/>
    </row>
    <row r="52" spans="1:15">
      <c r="A52" s="83" t="s">
        <v>233</v>
      </c>
      <c r="B52" s="84"/>
      <c r="O52" s="72"/>
    </row>
    <row r="53" spans="1:15">
      <c r="A53" s="83" t="s">
        <v>246</v>
      </c>
      <c r="B53" s="84"/>
      <c r="O53" s="7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 xml:space="preserve">&amp;C&amp;"-,Tučné"Dotační titul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47"/>
  <sheetViews>
    <sheetView topLeftCell="C1" zoomScaleNormal="100" workbookViewId="0">
      <selection activeCell="J50" sqref="J50"/>
    </sheetView>
  </sheetViews>
  <sheetFormatPr defaultRowHeight="15"/>
  <cols>
    <col min="1" max="1" width="10.85546875" style="73" customWidth="1"/>
    <col min="2" max="2" width="16.7109375" style="73" customWidth="1"/>
    <col min="3" max="3" width="15.5703125" style="73" customWidth="1"/>
    <col min="4" max="4" width="17.42578125" style="73" customWidth="1"/>
    <col min="5" max="5" width="11" style="112" customWidth="1"/>
    <col min="6" max="6" width="11.42578125" style="112" customWidth="1"/>
    <col min="7" max="7" width="7.85546875" style="73" customWidth="1"/>
    <col min="8" max="8" width="10.85546875" style="112" customWidth="1"/>
    <col min="9" max="9" width="10.5703125" style="112" customWidth="1"/>
    <col min="10" max="10" width="9.140625" style="88" customWidth="1"/>
    <col min="11" max="11" width="11.140625" style="127" customWidth="1"/>
    <col min="12" max="12" width="9.140625" style="127"/>
    <col min="13" max="13" width="11.28515625" style="83" customWidth="1"/>
    <col min="14" max="14" width="12.85546875" style="73" customWidth="1"/>
    <col min="15" max="15" width="10.7109375" style="73" customWidth="1"/>
    <col min="16" max="16" width="11.42578125" style="73" customWidth="1"/>
    <col min="17" max="17" width="15" style="73" customWidth="1"/>
    <col min="18" max="16384" width="9.140625" style="73"/>
  </cols>
  <sheetData>
    <row r="1" spans="1:16" s="19" customFormat="1" ht="46.5" customHeight="1">
      <c r="A1" s="19" t="s">
        <v>23</v>
      </c>
      <c r="B1" s="20" t="s">
        <v>24</v>
      </c>
      <c r="C1" s="20" t="s">
        <v>25</v>
      </c>
      <c r="D1" s="20" t="s">
        <v>26</v>
      </c>
      <c r="E1" s="21" t="s">
        <v>27</v>
      </c>
      <c r="F1" s="21" t="s">
        <v>28</v>
      </c>
      <c r="G1" s="20" t="s">
        <v>29</v>
      </c>
      <c r="H1" s="21" t="s">
        <v>30</v>
      </c>
      <c r="I1" s="21" t="s">
        <v>31</v>
      </c>
      <c r="J1" s="23" t="s">
        <v>32</v>
      </c>
      <c r="K1" s="23" t="s">
        <v>33</v>
      </c>
      <c r="L1" s="23" t="s">
        <v>34</v>
      </c>
      <c r="M1" s="19" t="s">
        <v>243</v>
      </c>
      <c r="N1" s="24" t="s">
        <v>7</v>
      </c>
      <c r="O1" s="19" t="s">
        <v>35</v>
      </c>
      <c r="P1" s="19" t="s">
        <v>36</v>
      </c>
    </row>
    <row r="2" spans="1:16" hidden="1">
      <c r="B2" s="45"/>
      <c r="C2" s="46"/>
      <c r="D2" s="90"/>
      <c r="E2" s="91"/>
      <c r="F2" s="91"/>
      <c r="G2" s="92"/>
      <c r="H2" s="91"/>
      <c r="I2" s="91"/>
      <c r="J2" s="49"/>
      <c r="K2" s="93"/>
      <c r="L2" s="94"/>
      <c r="M2" s="85"/>
      <c r="N2" s="34"/>
      <c r="O2" s="95"/>
      <c r="P2" s="95"/>
    </row>
    <row r="3" spans="1:16" hidden="1">
      <c r="B3" s="45"/>
      <c r="C3" s="46"/>
      <c r="D3" s="47"/>
      <c r="E3" s="61"/>
      <c r="F3" s="61"/>
      <c r="G3" s="92"/>
      <c r="H3" s="91"/>
      <c r="I3" s="61"/>
      <c r="J3" s="49"/>
      <c r="K3" s="93"/>
      <c r="L3" s="94"/>
      <c r="M3" s="85"/>
      <c r="N3" s="34"/>
      <c r="O3" s="95"/>
      <c r="P3" s="96"/>
    </row>
    <row r="4" spans="1:16" hidden="1">
      <c r="A4" s="97"/>
      <c r="B4" s="45"/>
      <c r="C4" s="46"/>
      <c r="D4" s="47"/>
      <c r="E4" s="91"/>
      <c r="F4" s="91"/>
      <c r="G4" s="92"/>
      <c r="H4" s="91"/>
      <c r="I4" s="91"/>
      <c r="J4" s="49"/>
      <c r="K4" s="93"/>
      <c r="L4" s="98"/>
      <c r="M4" s="85"/>
      <c r="N4" s="34"/>
      <c r="O4" s="95"/>
      <c r="P4" s="95"/>
    </row>
    <row r="5" spans="1:16" hidden="1">
      <c r="B5" s="45"/>
      <c r="C5" s="46"/>
      <c r="D5" s="90"/>
      <c r="E5" s="91"/>
      <c r="F5" s="91"/>
      <c r="G5" s="92"/>
      <c r="H5" s="91"/>
      <c r="I5" s="91"/>
      <c r="J5" s="49"/>
      <c r="K5" s="93"/>
      <c r="L5" s="94"/>
      <c r="M5" s="85"/>
      <c r="N5" s="34"/>
      <c r="O5" s="95"/>
      <c r="P5" s="95"/>
    </row>
    <row r="6" spans="1:16" hidden="1">
      <c r="B6" s="45"/>
      <c r="C6" s="46"/>
      <c r="D6" s="90"/>
      <c r="E6" s="91"/>
      <c r="F6" s="91"/>
      <c r="G6" s="92"/>
      <c r="H6" s="99"/>
      <c r="I6" s="91"/>
      <c r="J6" s="58"/>
      <c r="K6" s="100"/>
      <c r="L6" s="100"/>
      <c r="M6" s="85"/>
      <c r="N6" s="34"/>
      <c r="O6" s="101"/>
      <c r="P6" s="95"/>
    </row>
    <row r="7" spans="1:16" hidden="1">
      <c r="A7" s="97"/>
      <c r="B7" s="26"/>
      <c r="C7" s="102"/>
      <c r="D7" s="28"/>
      <c r="E7" s="103"/>
      <c r="F7" s="103"/>
      <c r="G7" s="92"/>
      <c r="H7" s="104"/>
      <c r="I7" s="103"/>
      <c r="J7" s="31"/>
      <c r="K7" s="105"/>
      <c r="L7" s="106"/>
      <c r="M7" s="85"/>
      <c r="N7" s="34"/>
      <c r="O7" s="107"/>
      <c r="P7" s="108"/>
    </row>
    <row r="8" spans="1:16" hidden="1">
      <c r="A8" s="97"/>
      <c r="B8" s="45"/>
      <c r="C8" s="46"/>
      <c r="D8" s="47"/>
      <c r="E8" s="91"/>
      <c r="F8" s="91"/>
      <c r="G8" s="92"/>
      <c r="H8" s="91"/>
      <c r="I8" s="91"/>
      <c r="J8" s="49"/>
      <c r="K8" s="93"/>
      <c r="L8" s="98"/>
      <c r="M8" s="85"/>
      <c r="N8" s="34"/>
      <c r="O8" s="95"/>
      <c r="P8" s="95"/>
    </row>
    <row r="9" spans="1:16" hidden="1">
      <c r="B9" s="45"/>
      <c r="C9" s="46"/>
      <c r="D9" s="109"/>
      <c r="E9" s="91"/>
      <c r="F9" s="91"/>
      <c r="G9" s="92"/>
      <c r="H9" s="91"/>
      <c r="I9" s="91"/>
      <c r="J9" s="110"/>
      <c r="K9" s="93"/>
      <c r="L9" s="111"/>
      <c r="M9" s="85"/>
      <c r="N9" s="34"/>
      <c r="O9" s="95"/>
      <c r="P9" s="95"/>
    </row>
    <row r="10" spans="1:16" hidden="1">
      <c r="A10" s="97"/>
      <c r="B10" s="45"/>
      <c r="C10" s="46"/>
      <c r="D10" s="47"/>
      <c r="E10" s="91"/>
      <c r="F10" s="91"/>
      <c r="G10" s="92"/>
      <c r="H10" s="91"/>
      <c r="I10" s="91"/>
      <c r="J10" s="49"/>
      <c r="K10" s="93"/>
      <c r="L10" s="98"/>
      <c r="M10" s="85"/>
      <c r="N10" s="34"/>
      <c r="O10" s="95"/>
      <c r="P10" s="95"/>
    </row>
    <row r="11" spans="1:16" hidden="1">
      <c r="A11" s="97"/>
      <c r="B11" s="45"/>
      <c r="C11" s="46"/>
      <c r="D11" s="47"/>
      <c r="E11" s="91"/>
      <c r="F11" s="91"/>
      <c r="G11" s="92"/>
      <c r="H11" s="91"/>
      <c r="I11" s="91"/>
      <c r="J11" s="49"/>
      <c r="K11" s="93"/>
      <c r="L11" s="94"/>
      <c r="M11" s="85"/>
      <c r="N11" s="34"/>
      <c r="O11" s="95"/>
      <c r="P11" s="95"/>
    </row>
    <row r="12" spans="1:16" hidden="1">
      <c r="B12" s="45"/>
      <c r="C12" s="46"/>
      <c r="D12" s="109"/>
      <c r="E12" s="91"/>
      <c r="F12" s="91"/>
      <c r="G12" s="92"/>
      <c r="H12" s="91"/>
      <c r="I12" s="91"/>
      <c r="J12" s="110"/>
      <c r="K12" s="93"/>
      <c r="L12" s="94"/>
      <c r="M12" s="85"/>
      <c r="N12" s="34"/>
      <c r="O12" s="95"/>
      <c r="P12" s="95"/>
    </row>
    <row r="13" spans="1:16" hidden="1">
      <c r="B13" s="45"/>
      <c r="C13" s="46"/>
      <c r="D13" s="90"/>
      <c r="E13" s="91"/>
      <c r="F13" s="91"/>
      <c r="G13" s="92"/>
      <c r="H13" s="91"/>
      <c r="I13" s="91"/>
      <c r="J13" s="49"/>
      <c r="K13" s="93"/>
      <c r="L13" s="94"/>
      <c r="M13" s="85"/>
      <c r="N13" s="34"/>
      <c r="O13" s="95"/>
      <c r="P13" s="95"/>
    </row>
    <row r="14" spans="1:16" hidden="1">
      <c r="B14" s="45"/>
      <c r="C14" s="46"/>
      <c r="D14" s="47"/>
      <c r="E14" s="91"/>
      <c r="F14" s="91"/>
      <c r="G14" s="92"/>
      <c r="H14" s="91"/>
      <c r="I14" s="91"/>
      <c r="J14" s="49"/>
      <c r="K14" s="93"/>
      <c r="L14" s="94"/>
      <c r="M14" s="85"/>
      <c r="N14" s="34"/>
      <c r="O14" s="95"/>
      <c r="P14" s="95"/>
    </row>
    <row r="15" spans="1:16" hidden="1">
      <c r="A15" s="97"/>
      <c r="B15" s="26"/>
      <c r="C15" s="102"/>
      <c r="D15" s="28"/>
      <c r="E15" s="103"/>
      <c r="F15" s="103"/>
      <c r="G15" s="92"/>
      <c r="H15" s="103"/>
      <c r="I15" s="103"/>
      <c r="J15" s="31"/>
      <c r="K15" s="105"/>
      <c r="L15" s="106"/>
      <c r="M15" s="85"/>
      <c r="N15" s="34"/>
      <c r="O15" s="108"/>
      <c r="P15" s="108"/>
    </row>
    <row r="16" spans="1:16" hidden="1">
      <c r="B16" s="45"/>
      <c r="C16" s="46"/>
      <c r="D16" s="109"/>
      <c r="E16" s="91"/>
      <c r="F16" s="91"/>
      <c r="G16" s="92"/>
      <c r="H16" s="91"/>
      <c r="I16" s="91"/>
      <c r="J16" s="110"/>
      <c r="K16" s="93"/>
      <c r="L16" s="111"/>
      <c r="M16" s="85"/>
      <c r="N16" s="34"/>
      <c r="O16" s="95"/>
      <c r="P16" s="95"/>
    </row>
    <row r="17" spans="1:16" hidden="1">
      <c r="A17" s="97"/>
      <c r="B17" s="45"/>
      <c r="C17" s="46"/>
      <c r="D17" s="47"/>
      <c r="E17" s="91"/>
      <c r="F17" s="91"/>
      <c r="G17" s="92"/>
      <c r="H17" s="91"/>
      <c r="I17" s="91"/>
      <c r="J17" s="49"/>
      <c r="K17" s="93"/>
      <c r="L17" s="94"/>
      <c r="M17" s="85"/>
      <c r="N17" s="34"/>
      <c r="O17" s="95"/>
      <c r="P17" s="95"/>
    </row>
    <row r="18" spans="1:16" hidden="1">
      <c r="B18" s="45"/>
      <c r="C18" s="46"/>
      <c r="D18" s="109"/>
      <c r="E18" s="91"/>
      <c r="F18" s="91"/>
      <c r="G18" s="92"/>
      <c r="H18" s="91"/>
      <c r="I18" s="91"/>
      <c r="J18" s="110"/>
      <c r="K18" s="93"/>
      <c r="L18" s="111"/>
      <c r="M18" s="85"/>
      <c r="N18" s="34"/>
      <c r="O18" s="95"/>
      <c r="P18" s="95"/>
    </row>
    <row r="19" spans="1:16" ht="1.5" hidden="1" customHeight="1">
      <c r="B19" s="45"/>
      <c r="C19" s="46"/>
      <c r="D19" s="47"/>
      <c r="E19" s="91"/>
      <c r="F19" s="91"/>
      <c r="G19" s="92"/>
      <c r="H19" s="91"/>
      <c r="I19" s="91"/>
      <c r="J19" s="49"/>
      <c r="K19" s="93"/>
      <c r="L19" s="94"/>
      <c r="M19" s="85"/>
      <c r="N19" s="34"/>
      <c r="O19" s="95"/>
      <c r="P19" s="95"/>
    </row>
    <row r="20" spans="1:16" hidden="1">
      <c r="A20" s="97"/>
      <c r="B20" s="45"/>
      <c r="C20" s="46"/>
      <c r="D20" s="47"/>
      <c r="E20" s="91"/>
      <c r="F20" s="91"/>
      <c r="G20" s="92"/>
      <c r="H20" s="91"/>
      <c r="I20" s="91"/>
      <c r="J20" s="49"/>
      <c r="K20" s="93"/>
      <c r="L20" s="94"/>
      <c r="M20" s="85"/>
      <c r="N20" s="34"/>
      <c r="O20" s="95"/>
      <c r="P20" s="95"/>
    </row>
    <row r="21" spans="1:16" hidden="1">
      <c r="B21" s="45"/>
      <c r="C21" s="46"/>
      <c r="D21" s="47"/>
      <c r="E21" s="91"/>
      <c r="F21" s="91"/>
      <c r="G21" s="92"/>
      <c r="I21" s="91"/>
      <c r="J21" s="49"/>
      <c r="K21" s="93"/>
      <c r="L21" s="113"/>
      <c r="M21" s="85"/>
      <c r="N21" s="34"/>
      <c r="O21" s="114"/>
      <c r="P21" s="95"/>
    </row>
    <row r="22" spans="1:16" hidden="1">
      <c r="B22" s="45"/>
      <c r="C22" s="46"/>
      <c r="D22" s="90"/>
      <c r="E22" s="91"/>
      <c r="F22" s="91"/>
      <c r="G22" s="92"/>
      <c r="H22" s="91"/>
      <c r="I22" s="91"/>
      <c r="J22" s="49"/>
      <c r="K22" s="93"/>
      <c r="L22" s="94"/>
      <c r="M22" s="85"/>
      <c r="N22" s="34"/>
      <c r="O22" s="95"/>
      <c r="P22" s="95"/>
    </row>
    <row r="23" spans="1:16" hidden="1">
      <c r="A23" s="97"/>
      <c r="B23" s="45"/>
      <c r="C23" s="46"/>
      <c r="D23" s="47"/>
      <c r="E23" s="91"/>
      <c r="F23" s="91"/>
      <c r="G23" s="92"/>
      <c r="H23" s="99"/>
      <c r="J23" s="49"/>
      <c r="K23" s="93"/>
      <c r="L23" s="94"/>
      <c r="M23" s="85"/>
      <c r="N23" s="34"/>
      <c r="O23" s="101"/>
      <c r="P23" s="114"/>
    </row>
    <row r="24" spans="1:16" hidden="1">
      <c r="A24" s="97"/>
      <c r="B24" s="45"/>
      <c r="C24" s="46"/>
      <c r="D24" s="47"/>
      <c r="E24" s="91"/>
      <c r="F24" s="91"/>
      <c r="G24" s="92"/>
      <c r="H24" s="91"/>
      <c r="I24" s="91"/>
      <c r="J24" s="49"/>
      <c r="K24" s="93"/>
      <c r="L24" s="98"/>
      <c r="M24" s="85"/>
      <c r="N24" s="34"/>
      <c r="O24" s="95"/>
      <c r="P24" s="95"/>
    </row>
    <row r="25" spans="1:16" hidden="1">
      <c r="B25" s="45"/>
      <c r="C25" s="46"/>
      <c r="D25" s="90"/>
      <c r="E25" s="91"/>
      <c r="F25" s="91"/>
      <c r="G25" s="92"/>
      <c r="H25" s="99"/>
      <c r="I25" s="91"/>
      <c r="J25" s="49"/>
      <c r="K25" s="93"/>
      <c r="L25" s="94"/>
      <c r="M25" s="85"/>
      <c r="N25" s="34"/>
      <c r="O25" s="101"/>
      <c r="P25" s="95"/>
    </row>
    <row r="26" spans="1:16" hidden="1">
      <c r="B26" s="45"/>
      <c r="C26" s="46"/>
      <c r="D26" s="47"/>
      <c r="E26" s="91"/>
      <c r="F26" s="91"/>
      <c r="G26" s="92"/>
      <c r="H26" s="99"/>
      <c r="I26" s="91"/>
      <c r="J26" s="49"/>
      <c r="K26" s="93"/>
      <c r="L26" s="51"/>
      <c r="M26" s="85"/>
      <c r="N26" s="34"/>
      <c r="O26" s="101"/>
      <c r="P26" s="95"/>
    </row>
    <row r="27" spans="1:16" hidden="1">
      <c r="B27" s="45"/>
      <c r="C27" s="46"/>
      <c r="D27" s="90"/>
      <c r="E27" s="91"/>
      <c r="F27" s="91"/>
      <c r="G27" s="92"/>
      <c r="H27" s="91"/>
      <c r="I27" s="91"/>
      <c r="J27" s="49"/>
      <c r="K27" s="93"/>
      <c r="L27" s="94"/>
      <c r="M27" s="85"/>
      <c r="N27" s="34"/>
      <c r="O27" s="95"/>
      <c r="P27" s="95"/>
    </row>
    <row r="28" spans="1:16" hidden="1">
      <c r="B28" s="45"/>
      <c r="C28" s="46"/>
      <c r="D28" s="60"/>
      <c r="E28" s="91"/>
      <c r="F28" s="91"/>
      <c r="G28" s="92"/>
      <c r="H28" s="91"/>
      <c r="I28" s="91"/>
      <c r="J28" s="49"/>
      <c r="K28" s="93"/>
      <c r="L28" s="94"/>
      <c r="M28" s="85"/>
      <c r="N28" s="34"/>
      <c r="O28" s="95"/>
      <c r="P28" s="95"/>
    </row>
    <row r="29" spans="1:16" hidden="1">
      <c r="B29" s="45"/>
      <c r="C29" s="46"/>
      <c r="D29" s="90"/>
      <c r="E29" s="91"/>
      <c r="F29" s="91"/>
      <c r="G29" s="92"/>
      <c r="H29" s="91"/>
      <c r="I29" s="91"/>
      <c r="J29" s="49"/>
      <c r="K29" s="93"/>
      <c r="L29" s="94"/>
      <c r="M29" s="85"/>
      <c r="N29" s="34"/>
      <c r="O29" s="95"/>
      <c r="P29" s="95"/>
    </row>
    <row r="30" spans="1:16" hidden="1">
      <c r="A30" s="97"/>
      <c r="B30" s="45"/>
      <c r="C30" s="46"/>
      <c r="D30" s="47"/>
      <c r="E30" s="91"/>
      <c r="F30" s="91"/>
      <c r="G30" s="92"/>
      <c r="H30" s="91"/>
      <c r="I30" s="91"/>
      <c r="J30" s="49"/>
      <c r="K30" s="93"/>
      <c r="L30" s="98"/>
      <c r="M30" s="85"/>
      <c r="N30" s="34"/>
      <c r="O30" s="95"/>
      <c r="P30" s="95"/>
    </row>
    <row r="31" spans="1:16" hidden="1">
      <c r="A31" s="97"/>
      <c r="B31" s="45"/>
      <c r="C31" s="46"/>
      <c r="D31" s="60"/>
      <c r="E31" s="91"/>
      <c r="F31" s="91"/>
      <c r="G31" s="92"/>
      <c r="I31" s="91"/>
      <c r="J31" s="49"/>
      <c r="K31" s="93"/>
      <c r="L31" s="94"/>
      <c r="M31" s="85"/>
      <c r="N31" s="34"/>
      <c r="O31" s="114"/>
      <c r="P31" s="95"/>
    </row>
    <row r="32" spans="1:16" hidden="1">
      <c r="A32" s="97"/>
      <c r="B32" s="45"/>
      <c r="C32" s="46"/>
      <c r="D32" s="47"/>
      <c r="E32" s="91"/>
      <c r="F32" s="91"/>
      <c r="G32" s="92"/>
      <c r="H32" s="91"/>
      <c r="I32" s="91"/>
      <c r="J32" s="49"/>
      <c r="K32" s="93"/>
      <c r="L32" s="94"/>
      <c r="M32" s="85"/>
      <c r="N32" s="34"/>
      <c r="O32" s="95"/>
      <c r="P32" s="95"/>
    </row>
    <row r="33" spans="1:16" hidden="1">
      <c r="B33" s="45"/>
      <c r="C33" s="46"/>
      <c r="D33" s="47"/>
      <c r="E33" s="91"/>
      <c r="F33" s="91"/>
      <c r="G33" s="92"/>
      <c r="H33" s="99"/>
      <c r="I33" s="91"/>
      <c r="J33" s="49"/>
      <c r="K33" s="93"/>
      <c r="L33" s="94"/>
      <c r="M33" s="85"/>
      <c r="N33" s="34"/>
      <c r="O33" s="101"/>
      <c r="P33" s="95"/>
    </row>
    <row r="34" spans="1:16" hidden="1">
      <c r="B34" s="45"/>
      <c r="C34" s="46"/>
      <c r="D34" s="90"/>
      <c r="E34" s="91"/>
      <c r="F34" s="91"/>
      <c r="G34" s="92"/>
      <c r="H34" s="91"/>
      <c r="I34" s="91"/>
      <c r="J34" s="49"/>
      <c r="K34" s="93"/>
      <c r="L34" s="94"/>
      <c r="M34" s="85"/>
      <c r="N34" s="34"/>
      <c r="O34" s="95"/>
      <c r="P34" s="95"/>
    </row>
    <row r="35" spans="1:16" hidden="1">
      <c r="B35" s="45"/>
      <c r="C35" s="46"/>
      <c r="D35" s="60"/>
      <c r="E35" s="91"/>
      <c r="F35" s="91"/>
      <c r="G35" s="92"/>
      <c r="H35" s="91"/>
      <c r="I35" s="91"/>
      <c r="J35" s="49"/>
      <c r="K35" s="93"/>
      <c r="L35" s="94"/>
      <c r="M35" s="85"/>
      <c r="N35" s="34"/>
      <c r="O35" s="95"/>
      <c r="P35" s="95"/>
    </row>
    <row r="36" spans="1:16" hidden="1">
      <c r="B36" s="45"/>
      <c r="C36" s="46"/>
      <c r="D36" s="47"/>
      <c r="E36" s="91"/>
      <c r="F36" s="91"/>
      <c r="G36" s="92"/>
      <c r="H36" s="91"/>
      <c r="J36" s="49"/>
      <c r="K36" s="93"/>
      <c r="L36" s="113"/>
      <c r="M36" s="85"/>
      <c r="N36" s="34"/>
      <c r="O36" s="95"/>
      <c r="P36" s="114"/>
    </row>
    <row r="37" spans="1:16" hidden="1">
      <c r="B37" s="45"/>
      <c r="C37" s="46"/>
      <c r="D37" s="47"/>
      <c r="E37" s="91"/>
      <c r="F37" s="91"/>
      <c r="G37" s="92"/>
      <c r="I37" s="91"/>
      <c r="J37" s="49"/>
      <c r="K37" s="93"/>
      <c r="L37" s="113"/>
      <c r="M37" s="85"/>
      <c r="N37" s="34"/>
      <c r="O37" s="114"/>
      <c r="P37" s="95"/>
    </row>
    <row r="38" spans="1:16">
      <c r="A38" s="115" t="s">
        <v>55</v>
      </c>
      <c r="B38" s="45" t="s">
        <v>74</v>
      </c>
      <c r="C38" s="46" t="s">
        <v>75</v>
      </c>
      <c r="D38" s="47" t="s">
        <v>76</v>
      </c>
      <c r="E38" s="96">
        <v>1500000</v>
      </c>
      <c r="F38" s="96">
        <v>750000</v>
      </c>
      <c r="G38" s="30">
        <f t="shared" ref="G38:G45" si="0">F38/E38*100</f>
        <v>50</v>
      </c>
      <c r="H38" s="101">
        <v>0</v>
      </c>
      <c r="I38" s="96">
        <v>750000</v>
      </c>
      <c r="J38" s="49">
        <v>55</v>
      </c>
      <c r="K38" s="50">
        <v>40492</v>
      </c>
      <c r="L38" s="113" t="s">
        <v>77</v>
      </c>
      <c r="M38" s="163">
        <v>300000</v>
      </c>
      <c r="N38" s="117">
        <v>300000</v>
      </c>
      <c r="O38" s="83"/>
      <c r="P38" s="72">
        <v>300000</v>
      </c>
    </row>
    <row r="39" spans="1:16">
      <c r="A39" s="115" t="s">
        <v>55</v>
      </c>
      <c r="B39" s="45" t="s">
        <v>78</v>
      </c>
      <c r="C39" s="46" t="s">
        <v>79</v>
      </c>
      <c r="D39" s="47" t="s">
        <v>80</v>
      </c>
      <c r="E39" s="96">
        <v>1000000</v>
      </c>
      <c r="F39" s="96">
        <v>500000</v>
      </c>
      <c r="G39" s="30">
        <f t="shared" si="0"/>
        <v>50</v>
      </c>
      <c r="H39" s="96">
        <v>500000</v>
      </c>
      <c r="I39" s="119">
        <v>0</v>
      </c>
      <c r="J39" s="49">
        <v>55</v>
      </c>
      <c r="K39" s="50">
        <v>40527</v>
      </c>
      <c r="L39" s="113" t="s">
        <v>81</v>
      </c>
      <c r="M39" s="54">
        <v>0</v>
      </c>
      <c r="N39" s="120">
        <v>0</v>
      </c>
      <c r="O39" s="83">
        <v>0</v>
      </c>
      <c r="P39" s="36">
        <v>0</v>
      </c>
    </row>
    <row r="40" spans="1:16">
      <c r="A40" s="115" t="s">
        <v>62</v>
      </c>
      <c r="B40" s="45" t="s">
        <v>82</v>
      </c>
      <c r="C40" s="46" t="s">
        <v>83</v>
      </c>
      <c r="D40" s="47" t="s">
        <v>84</v>
      </c>
      <c r="E40" s="96">
        <v>1656797</v>
      </c>
      <c r="F40" s="96">
        <v>800000</v>
      </c>
      <c r="G40" s="30">
        <f t="shared" si="0"/>
        <v>48.285939677582704</v>
      </c>
      <c r="H40" s="96">
        <v>799999.99999999988</v>
      </c>
      <c r="I40" s="96">
        <v>0</v>
      </c>
      <c r="J40" s="49">
        <v>50</v>
      </c>
      <c r="K40" s="50">
        <v>40508</v>
      </c>
      <c r="L40" s="51">
        <v>0.34027777777777773</v>
      </c>
      <c r="M40" s="54">
        <v>400000</v>
      </c>
      <c r="N40" s="34">
        <v>400000</v>
      </c>
      <c r="O40" s="72">
        <v>400000</v>
      </c>
      <c r="P40" s="36"/>
    </row>
    <row r="41" spans="1:16">
      <c r="A41" s="115" t="s">
        <v>62</v>
      </c>
      <c r="B41" s="45" t="s">
        <v>85</v>
      </c>
      <c r="C41" s="46" t="s">
        <v>86</v>
      </c>
      <c r="D41" s="47" t="s">
        <v>87</v>
      </c>
      <c r="E41" s="96">
        <v>718219</v>
      </c>
      <c r="F41" s="96">
        <v>359100</v>
      </c>
      <c r="G41" s="30">
        <f t="shared" si="0"/>
        <v>49.998677283669743</v>
      </c>
      <c r="H41" s="96">
        <v>0</v>
      </c>
      <c r="I41" s="96">
        <v>359100</v>
      </c>
      <c r="J41" s="49">
        <v>50</v>
      </c>
      <c r="K41" s="50">
        <v>40512</v>
      </c>
      <c r="L41" s="51">
        <v>0.36458333333333331</v>
      </c>
      <c r="M41" s="54">
        <v>350000</v>
      </c>
      <c r="N41" s="34">
        <v>350000</v>
      </c>
      <c r="O41" s="83"/>
      <c r="P41" s="72">
        <v>350000</v>
      </c>
    </row>
    <row r="42" spans="1:16">
      <c r="A42" s="115" t="s">
        <v>88</v>
      </c>
      <c r="B42" s="45" t="s">
        <v>89</v>
      </c>
      <c r="C42" s="46" t="s">
        <v>90</v>
      </c>
      <c r="D42" s="48" t="s">
        <v>91</v>
      </c>
      <c r="E42" s="96">
        <v>698684</v>
      </c>
      <c r="F42" s="96">
        <v>349342</v>
      </c>
      <c r="G42" s="30">
        <f t="shared" si="0"/>
        <v>50</v>
      </c>
      <c r="H42" s="96">
        <v>0</v>
      </c>
      <c r="I42" s="96">
        <v>349342</v>
      </c>
      <c r="J42" s="110">
        <v>45</v>
      </c>
      <c r="K42" s="50">
        <v>40492</v>
      </c>
      <c r="L42" s="121">
        <v>0.49791666666666662</v>
      </c>
      <c r="M42" s="54">
        <v>0</v>
      </c>
      <c r="N42" s="120">
        <v>0</v>
      </c>
      <c r="O42" s="83">
        <v>0</v>
      </c>
      <c r="P42" s="36">
        <v>0</v>
      </c>
    </row>
    <row r="43" spans="1:16">
      <c r="A43" s="115" t="s">
        <v>88</v>
      </c>
      <c r="B43" s="45" t="s">
        <v>92</v>
      </c>
      <c r="C43" s="46" t="s">
        <v>93</v>
      </c>
      <c r="D43" s="48" t="s">
        <v>94</v>
      </c>
      <c r="E43" s="96">
        <v>757532</v>
      </c>
      <c r="F43" s="96">
        <v>371191</v>
      </c>
      <c r="G43" s="30">
        <f t="shared" si="0"/>
        <v>49.000042242439925</v>
      </c>
      <c r="H43" s="96">
        <v>296952.8</v>
      </c>
      <c r="I43" s="96">
        <v>74238.2</v>
      </c>
      <c r="J43" s="110">
        <v>45</v>
      </c>
      <c r="K43" s="50">
        <v>40511</v>
      </c>
      <c r="L43" s="51">
        <v>0.33333333333333331</v>
      </c>
      <c r="M43" s="54">
        <v>150000</v>
      </c>
      <c r="N43" s="34">
        <v>150000</v>
      </c>
      <c r="O43" s="72">
        <v>150000</v>
      </c>
      <c r="P43" s="72"/>
    </row>
    <row r="44" spans="1:16">
      <c r="A44" s="122" t="s">
        <v>95</v>
      </c>
      <c r="B44" s="45" t="s">
        <v>96</v>
      </c>
      <c r="C44" s="46" t="s">
        <v>97</v>
      </c>
      <c r="D44" s="47" t="s">
        <v>98</v>
      </c>
      <c r="E44" s="123">
        <v>500000</v>
      </c>
      <c r="F44" s="123">
        <v>200000</v>
      </c>
      <c r="G44" s="30">
        <f t="shared" si="0"/>
        <v>40</v>
      </c>
      <c r="H44" s="123">
        <v>0</v>
      </c>
      <c r="I44" s="123">
        <v>200000</v>
      </c>
      <c r="J44" s="49">
        <v>45</v>
      </c>
      <c r="K44" s="50">
        <v>40512</v>
      </c>
      <c r="L44" s="56">
        <v>0.4375</v>
      </c>
      <c r="M44" s="54">
        <v>150000</v>
      </c>
      <c r="N44" s="34">
        <v>150000</v>
      </c>
      <c r="O44" s="83"/>
      <c r="P44" s="72">
        <v>150000</v>
      </c>
    </row>
    <row r="45" spans="1:16">
      <c r="A45" s="122" t="s">
        <v>69</v>
      </c>
      <c r="B45" s="26" t="s">
        <v>99</v>
      </c>
      <c r="C45" s="102" t="s">
        <v>100</v>
      </c>
      <c r="D45" s="28" t="s">
        <v>101</v>
      </c>
      <c r="E45" s="124">
        <v>800000</v>
      </c>
      <c r="F45" s="155">
        <v>400000</v>
      </c>
      <c r="G45" s="30">
        <f t="shared" si="0"/>
        <v>50</v>
      </c>
      <c r="H45" s="124">
        <v>400000</v>
      </c>
      <c r="I45" s="124">
        <v>0</v>
      </c>
      <c r="J45" s="31">
        <v>40</v>
      </c>
      <c r="K45" s="32">
        <v>40522</v>
      </c>
      <c r="L45" s="33">
        <v>0.3611111111111111</v>
      </c>
      <c r="M45" s="54">
        <v>0</v>
      </c>
      <c r="N45" s="83">
        <v>0</v>
      </c>
      <c r="O45" s="83">
        <v>0</v>
      </c>
      <c r="P45" s="36">
        <v>0</v>
      </c>
    </row>
    <row r="46" spans="1:16" s="83" customFormat="1" ht="23.25" customHeight="1">
      <c r="A46" s="83" t="s">
        <v>0</v>
      </c>
      <c r="E46" s="125">
        <f>SUM(E2:E45)</f>
        <v>7631232</v>
      </c>
      <c r="F46" s="125">
        <f>SUM(F2:F45)</f>
        <v>3729633</v>
      </c>
      <c r="G46" s="126"/>
      <c r="H46" s="125">
        <f>SUM(H2:H45)</f>
        <v>1996952.8</v>
      </c>
      <c r="I46" s="125">
        <f>SUM(I2:I45)</f>
        <v>1732680.2</v>
      </c>
      <c r="J46" s="126"/>
      <c r="K46" s="126"/>
      <c r="L46" s="126"/>
      <c r="M46" s="125">
        <f>SUM(M38:M45)</f>
        <v>1350000</v>
      </c>
      <c r="N46" s="34">
        <f>SUM(N2:N45)</f>
        <v>1350000</v>
      </c>
      <c r="O46" s="54">
        <f>SUM(O38:O45)</f>
        <v>550000</v>
      </c>
      <c r="P46" s="54">
        <f>SUM(P38:P45)</f>
        <v>800000</v>
      </c>
    </row>
    <row r="47" spans="1:16">
      <c r="A47" s="83"/>
      <c r="M47" s="85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&amp;C&amp;"-,Tučné"Dotační tiul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37"/>
  <sheetViews>
    <sheetView topLeftCell="C1" workbookViewId="0">
      <selection activeCell="D37" sqref="D37"/>
    </sheetView>
  </sheetViews>
  <sheetFormatPr defaultRowHeight="15"/>
  <cols>
    <col min="2" max="2" width="17.85546875" customWidth="1"/>
    <col min="3" max="3" width="26.85546875" customWidth="1"/>
    <col min="5" max="5" width="10.7109375" customWidth="1"/>
    <col min="6" max="6" width="11.28515625" customWidth="1"/>
    <col min="10" max="10" width="10.5703125" customWidth="1"/>
    <col min="11" max="11" width="11.42578125" customWidth="1"/>
    <col min="12" max="12" width="7.28515625" customWidth="1"/>
    <col min="13" max="13" width="11.85546875" customWidth="1"/>
    <col min="14" max="14" width="10.7109375" customWidth="1"/>
    <col min="15" max="15" width="10.85546875" customWidth="1"/>
    <col min="16" max="16" width="46.42578125" customWidth="1"/>
  </cols>
  <sheetData>
    <row r="1" spans="1:20" ht="18" customHeight="1">
      <c r="A1" s="14"/>
    </row>
    <row r="2" spans="1:20" ht="27.75" customHeight="1">
      <c r="A2" s="19" t="s">
        <v>23</v>
      </c>
      <c r="B2" s="20" t="s">
        <v>24</v>
      </c>
      <c r="C2" s="20" t="s">
        <v>25</v>
      </c>
      <c r="D2" s="20" t="s">
        <v>26</v>
      </c>
      <c r="E2" s="21" t="s">
        <v>27</v>
      </c>
      <c r="F2" s="21" t="s">
        <v>28</v>
      </c>
      <c r="G2" s="22" t="s">
        <v>29</v>
      </c>
      <c r="H2" s="21" t="s">
        <v>30</v>
      </c>
      <c r="I2" s="21" t="s">
        <v>31</v>
      </c>
      <c r="J2" s="20" t="s">
        <v>33</v>
      </c>
      <c r="K2" s="20" t="s">
        <v>34</v>
      </c>
      <c r="L2" s="19" t="s">
        <v>102</v>
      </c>
      <c r="M2" s="128" t="s">
        <v>103</v>
      </c>
      <c r="N2" s="21" t="s">
        <v>244</v>
      </c>
      <c r="O2" s="21" t="s">
        <v>245</v>
      </c>
      <c r="P2" s="129" t="s">
        <v>104</v>
      </c>
      <c r="Q2" s="130"/>
      <c r="R2" s="131"/>
      <c r="S2" s="19"/>
      <c r="T2" s="19"/>
    </row>
    <row r="3" spans="1:20">
      <c r="A3" s="97" t="s">
        <v>105</v>
      </c>
      <c r="B3" s="45" t="s">
        <v>106</v>
      </c>
      <c r="C3" s="46" t="s">
        <v>107</v>
      </c>
      <c r="D3" s="47" t="s">
        <v>108</v>
      </c>
      <c r="E3" s="132">
        <v>85000</v>
      </c>
      <c r="F3" s="132">
        <v>51000</v>
      </c>
      <c r="G3" s="133">
        <f t="shared" ref="G3:G34" si="0">F3/E3*100</f>
        <v>60</v>
      </c>
      <c r="H3" s="132">
        <v>0</v>
      </c>
      <c r="I3" s="132">
        <v>51000</v>
      </c>
      <c r="J3" s="134">
        <v>40527</v>
      </c>
      <c r="K3" s="135">
        <v>0.38194444444444442</v>
      </c>
      <c r="L3" s="136">
        <v>96</v>
      </c>
      <c r="M3" s="34">
        <v>50100</v>
      </c>
      <c r="N3" s="137">
        <f>H3*0.7</f>
        <v>0</v>
      </c>
      <c r="O3" s="137">
        <v>50100</v>
      </c>
      <c r="P3" s="34" t="s">
        <v>109</v>
      </c>
      <c r="Q3" s="138"/>
      <c r="R3" s="118"/>
      <c r="S3" s="73"/>
      <c r="T3" s="73"/>
    </row>
    <row r="4" spans="1:20">
      <c r="A4" s="73" t="s">
        <v>45</v>
      </c>
      <c r="B4" s="45" t="s">
        <v>110</v>
      </c>
      <c r="C4" s="46" t="s">
        <v>111</v>
      </c>
      <c r="D4" s="47" t="s">
        <v>112</v>
      </c>
      <c r="E4" s="132">
        <v>795500</v>
      </c>
      <c r="F4" s="132">
        <v>477300</v>
      </c>
      <c r="G4" s="133">
        <f t="shared" si="0"/>
        <v>60</v>
      </c>
      <c r="H4" s="132">
        <v>0</v>
      </c>
      <c r="I4" s="132">
        <v>477300</v>
      </c>
      <c r="J4" s="134">
        <v>40526</v>
      </c>
      <c r="K4" s="135">
        <v>0.55208333333333337</v>
      </c>
      <c r="L4" s="136">
        <v>93</v>
      </c>
      <c r="M4" s="34">
        <v>60100</v>
      </c>
      <c r="N4" s="137">
        <f t="shared" ref="N4:N8" si="1">H4*0.7</f>
        <v>0</v>
      </c>
      <c r="O4" s="137">
        <v>60100</v>
      </c>
      <c r="P4" s="34" t="s">
        <v>113</v>
      </c>
      <c r="Q4" s="138"/>
      <c r="R4" s="118"/>
      <c r="S4" s="73"/>
      <c r="T4" s="73"/>
    </row>
    <row r="5" spans="1:20">
      <c r="A5" s="73" t="s">
        <v>88</v>
      </c>
      <c r="B5" s="45" t="s">
        <v>114</v>
      </c>
      <c r="C5" s="46" t="s">
        <v>115</v>
      </c>
      <c r="D5" s="47" t="s">
        <v>116</v>
      </c>
      <c r="E5" s="132">
        <v>850000</v>
      </c>
      <c r="F5" s="132">
        <v>500000</v>
      </c>
      <c r="G5" s="133">
        <f t="shared" si="0"/>
        <v>58.82352941176471</v>
      </c>
      <c r="H5" s="132">
        <v>150000.00000000003</v>
      </c>
      <c r="I5" s="132">
        <v>350000</v>
      </c>
      <c r="J5" s="134">
        <v>40497</v>
      </c>
      <c r="K5" s="135">
        <v>0.29166666666666669</v>
      </c>
      <c r="L5" s="136">
        <v>91</v>
      </c>
      <c r="M5" s="34">
        <v>115000</v>
      </c>
      <c r="N5" s="137">
        <v>40000</v>
      </c>
      <c r="O5" s="137">
        <v>75000</v>
      </c>
      <c r="P5" s="34" t="s">
        <v>117</v>
      </c>
      <c r="Q5" s="138"/>
      <c r="R5" s="118"/>
      <c r="S5" s="73"/>
      <c r="T5" s="73"/>
    </row>
    <row r="6" spans="1:20">
      <c r="A6" s="73" t="s">
        <v>62</v>
      </c>
      <c r="B6" s="37" t="s">
        <v>118</v>
      </c>
      <c r="C6" s="38" t="s">
        <v>119</v>
      </c>
      <c r="D6" s="60" t="s">
        <v>120</v>
      </c>
      <c r="E6" s="132">
        <v>502000</v>
      </c>
      <c r="F6" s="132">
        <v>300000</v>
      </c>
      <c r="G6" s="133">
        <f t="shared" si="0"/>
        <v>59.760956175298809</v>
      </c>
      <c r="H6" s="132">
        <v>0</v>
      </c>
      <c r="I6" s="132">
        <v>300000.00000000006</v>
      </c>
      <c r="J6" s="134">
        <v>40522</v>
      </c>
      <c r="K6" s="135">
        <v>0.375</v>
      </c>
      <c r="L6" s="136">
        <v>87</v>
      </c>
      <c r="M6" s="34">
        <v>100000</v>
      </c>
      <c r="N6" s="137">
        <f t="shared" si="1"/>
        <v>0</v>
      </c>
      <c r="O6" s="137">
        <v>100000</v>
      </c>
      <c r="P6" s="34" t="s">
        <v>121</v>
      </c>
      <c r="Q6" s="138"/>
      <c r="R6" s="118"/>
      <c r="S6" s="73"/>
      <c r="T6" s="73"/>
    </row>
    <row r="7" spans="1:20">
      <c r="A7" s="97" t="s">
        <v>105</v>
      </c>
      <c r="B7" s="45" t="s">
        <v>122</v>
      </c>
      <c r="C7" s="46" t="s">
        <v>123</v>
      </c>
      <c r="D7" s="47" t="s">
        <v>124</v>
      </c>
      <c r="E7" s="132">
        <v>500000</v>
      </c>
      <c r="F7" s="132">
        <v>300000</v>
      </c>
      <c r="G7" s="133">
        <f t="shared" si="0"/>
        <v>60</v>
      </c>
      <c r="H7" s="132">
        <v>198000</v>
      </c>
      <c r="I7" s="132">
        <v>102000</v>
      </c>
      <c r="J7" s="134">
        <v>40526</v>
      </c>
      <c r="K7" s="135">
        <v>0.3125</v>
      </c>
      <c r="L7" s="136">
        <v>84</v>
      </c>
      <c r="M7" s="34">
        <v>60100</v>
      </c>
      <c r="N7" s="137">
        <v>60100</v>
      </c>
      <c r="O7" s="137">
        <v>0</v>
      </c>
      <c r="P7" s="34" t="s">
        <v>125</v>
      </c>
      <c r="Q7" s="138"/>
      <c r="R7" s="118"/>
      <c r="S7" s="73"/>
      <c r="T7" s="73"/>
    </row>
    <row r="8" spans="1:20">
      <c r="A8" s="97" t="s">
        <v>126</v>
      </c>
      <c r="B8" s="45" t="s">
        <v>127</v>
      </c>
      <c r="C8" s="46" t="s">
        <v>128</v>
      </c>
      <c r="D8" s="47" t="s">
        <v>129</v>
      </c>
      <c r="E8" s="132">
        <v>400000</v>
      </c>
      <c r="F8" s="132">
        <v>240000</v>
      </c>
      <c r="G8" s="133">
        <f t="shared" si="0"/>
        <v>60</v>
      </c>
      <c r="H8" s="118">
        <v>0</v>
      </c>
      <c r="I8" s="132">
        <v>240000</v>
      </c>
      <c r="J8" s="134">
        <v>40498</v>
      </c>
      <c r="K8" s="135">
        <v>0.33333333333333331</v>
      </c>
      <c r="L8" s="136">
        <v>82</v>
      </c>
      <c r="M8" s="34">
        <v>50100</v>
      </c>
      <c r="N8" s="137">
        <f t="shared" si="1"/>
        <v>0</v>
      </c>
      <c r="O8" s="137">
        <v>50100</v>
      </c>
      <c r="P8" s="34" t="s">
        <v>130</v>
      </c>
      <c r="Q8" s="138"/>
      <c r="R8" s="118"/>
      <c r="S8" s="73"/>
      <c r="T8" s="73"/>
    </row>
    <row r="9" spans="1:20">
      <c r="A9" s="97" t="s">
        <v>69</v>
      </c>
      <c r="B9" s="26" t="s">
        <v>131</v>
      </c>
      <c r="C9" s="27" t="s">
        <v>132</v>
      </c>
      <c r="D9" s="139" t="s">
        <v>133</v>
      </c>
      <c r="E9" s="140">
        <v>833000</v>
      </c>
      <c r="F9" s="140">
        <v>499800</v>
      </c>
      <c r="G9" s="133">
        <f t="shared" si="0"/>
        <v>60</v>
      </c>
      <c r="H9" s="140">
        <v>94962</v>
      </c>
      <c r="I9" s="140">
        <v>404838</v>
      </c>
      <c r="J9" s="141">
        <v>40520</v>
      </c>
      <c r="K9" s="142">
        <v>0.40972222222222221</v>
      </c>
      <c r="L9" s="136">
        <v>80</v>
      </c>
      <c r="M9" s="34">
        <v>110000</v>
      </c>
      <c r="N9" s="137">
        <v>25000</v>
      </c>
      <c r="O9" s="137">
        <v>85000</v>
      </c>
      <c r="P9" s="34" t="s">
        <v>134</v>
      </c>
      <c r="Q9" s="138"/>
      <c r="R9" s="118"/>
      <c r="S9" s="73"/>
      <c r="T9" s="73"/>
    </row>
    <row r="10" spans="1:20">
      <c r="A10" s="73" t="s">
        <v>55</v>
      </c>
      <c r="B10" s="45" t="s">
        <v>135</v>
      </c>
      <c r="C10" s="46" t="s">
        <v>136</v>
      </c>
      <c r="D10" s="90" t="s">
        <v>137</v>
      </c>
      <c r="E10" s="132">
        <v>989400</v>
      </c>
      <c r="F10" s="132">
        <v>500000</v>
      </c>
      <c r="G10" s="133">
        <f t="shared" si="0"/>
        <v>50.535678188801292</v>
      </c>
      <c r="H10" s="143">
        <v>250000</v>
      </c>
      <c r="I10" s="132">
        <v>250000</v>
      </c>
      <c r="J10" s="134">
        <v>40527</v>
      </c>
      <c r="K10" s="135">
        <v>0.52083333333333337</v>
      </c>
      <c r="L10" s="136">
        <v>77</v>
      </c>
      <c r="M10" s="34">
        <v>110000</v>
      </c>
      <c r="N10" s="137">
        <v>50000</v>
      </c>
      <c r="O10" s="137">
        <v>60000</v>
      </c>
      <c r="P10" s="34" t="s">
        <v>138</v>
      </c>
      <c r="Q10" s="138"/>
      <c r="R10" s="118"/>
      <c r="S10" s="73"/>
      <c r="T10" s="73"/>
    </row>
    <row r="11" spans="1:20">
      <c r="A11" s="97" t="s">
        <v>139</v>
      </c>
      <c r="B11" s="45" t="s">
        <v>140</v>
      </c>
      <c r="C11" s="46" t="s">
        <v>141</v>
      </c>
      <c r="D11" s="47" t="s">
        <v>142</v>
      </c>
      <c r="E11" s="132">
        <v>830000</v>
      </c>
      <c r="F11" s="132">
        <v>498000</v>
      </c>
      <c r="G11" s="133">
        <f t="shared" si="0"/>
        <v>60</v>
      </c>
      <c r="H11" s="118">
        <v>0</v>
      </c>
      <c r="I11" s="132">
        <v>498000</v>
      </c>
      <c r="J11" s="134">
        <v>40507</v>
      </c>
      <c r="K11" s="144">
        <v>0.47916666666666669</v>
      </c>
      <c r="L11" s="136">
        <v>76</v>
      </c>
      <c r="M11" s="34">
        <v>110000</v>
      </c>
      <c r="N11" s="137">
        <f t="shared" ref="N11:N14" si="2">H11*0.6</f>
        <v>0</v>
      </c>
      <c r="O11" s="137">
        <v>110000</v>
      </c>
      <c r="P11" s="34" t="s">
        <v>143</v>
      </c>
      <c r="Q11" s="138"/>
      <c r="R11" s="118"/>
      <c r="S11" s="73"/>
      <c r="T11" s="73"/>
    </row>
    <row r="12" spans="1:20">
      <c r="A12" s="122" t="s">
        <v>126</v>
      </c>
      <c r="B12" s="45" t="s">
        <v>144</v>
      </c>
      <c r="C12" s="116" t="s">
        <v>145</v>
      </c>
      <c r="D12" s="47" t="s">
        <v>146</v>
      </c>
      <c r="E12" s="132">
        <v>900000</v>
      </c>
      <c r="F12" s="132">
        <v>500000</v>
      </c>
      <c r="G12" s="133">
        <f t="shared" si="0"/>
        <v>55.555555555555557</v>
      </c>
      <c r="H12" s="143">
        <v>0</v>
      </c>
      <c r="I12" s="132">
        <v>500000</v>
      </c>
      <c r="J12" s="134">
        <v>40498</v>
      </c>
      <c r="K12" s="135">
        <v>0.35416666666666669</v>
      </c>
      <c r="L12" s="136">
        <v>74</v>
      </c>
      <c r="M12" s="34">
        <v>0</v>
      </c>
      <c r="N12" s="137">
        <f t="shared" si="2"/>
        <v>0</v>
      </c>
      <c r="O12" s="137">
        <v>0</v>
      </c>
      <c r="P12" s="158"/>
      <c r="Q12" s="138"/>
      <c r="R12" s="118"/>
      <c r="S12" s="73"/>
      <c r="T12" s="73"/>
    </row>
    <row r="13" spans="1:20">
      <c r="A13" s="73" t="s">
        <v>55</v>
      </c>
      <c r="B13" s="45" t="s">
        <v>147</v>
      </c>
      <c r="C13" s="46" t="s">
        <v>148</v>
      </c>
      <c r="D13" s="47" t="s">
        <v>149</v>
      </c>
      <c r="E13" s="132">
        <v>800000</v>
      </c>
      <c r="F13" s="132">
        <v>480000</v>
      </c>
      <c r="G13" s="133">
        <f t="shared" si="0"/>
        <v>60</v>
      </c>
      <c r="H13" s="132">
        <v>480000</v>
      </c>
      <c r="I13" s="118"/>
      <c r="J13" s="134">
        <v>40526</v>
      </c>
      <c r="K13" s="135">
        <v>0.54166666666666663</v>
      </c>
      <c r="L13" s="136">
        <v>73</v>
      </c>
      <c r="M13" s="34">
        <v>110000</v>
      </c>
      <c r="N13" s="137">
        <v>110000</v>
      </c>
      <c r="O13" s="137">
        <f t="shared" ref="O13" si="3">I13*0.6</f>
        <v>0</v>
      </c>
      <c r="P13" s="34" t="s">
        <v>150</v>
      </c>
      <c r="Q13" s="138"/>
      <c r="R13" s="118"/>
      <c r="S13" s="73"/>
      <c r="T13" s="73"/>
    </row>
    <row r="14" spans="1:20">
      <c r="A14" s="73" t="s">
        <v>62</v>
      </c>
      <c r="B14" s="37" t="s">
        <v>151</v>
      </c>
      <c r="C14" s="38" t="s">
        <v>152</v>
      </c>
      <c r="D14" s="47" t="s">
        <v>153</v>
      </c>
      <c r="E14" s="132">
        <v>833000</v>
      </c>
      <c r="F14" s="132">
        <v>499800</v>
      </c>
      <c r="G14" s="133">
        <f t="shared" si="0"/>
        <v>60</v>
      </c>
      <c r="H14" s="132">
        <v>0</v>
      </c>
      <c r="I14" s="132">
        <v>499800</v>
      </c>
      <c r="J14" s="134">
        <v>40485</v>
      </c>
      <c r="K14" s="135">
        <v>0.34722222222222227</v>
      </c>
      <c r="L14" s="136">
        <v>72</v>
      </c>
      <c r="M14" s="34">
        <v>110000</v>
      </c>
      <c r="N14" s="137">
        <f t="shared" si="2"/>
        <v>0</v>
      </c>
      <c r="O14" s="137">
        <v>110000</v>
      </c>
      <c r="P14" s="34" t="s">
        <v>154</v>
      </c>
      <c r="Q14" s="138"/>
      <c r="R14" s="118"/>
      <c r="S14" s="73"/>
      <c r="T14" s="73"/>
    </row>
    <row r="15" spans="1:20">
      <c r="A15" s="115" t="s">
        <v>49</v>
      </c>
      <c r="B15" s="45" t="s">
        <v>155</v>
      </c>
      <c r="C15" s="116" t="s">
        <v>156</v>
      </c>
      <c r="D15" s="90" t="s">
        <v>157</v>
      </c>
      <c r="E15" s="132">
        <v>215850</v>
      </c>
      <c r="F15" s="132">
        <v>129000</v>
      </c>
      <c r="G15" s="133">
        <f t="shared" si="0"/>
        <v>59.76372480889507</v>
      </c>
      <c r="H15" s="143">
        <v>0</v>
      </c>
      <c r="I15" s="132">
        <v>129000</v>
      </c>
      <c r="J15" s="134">
        <v>40506</v>
      </c>
      <c r="K15" s="135">
        <v>0.36458333333333331</v>
      </c>
      <c r="L15" s="136">
        <v>68</v>
      </c>
      <c r="M15" s="34">
        <v>0</v>
      </c>
      <c r="N15" s="137">
        <f>H15*0.5</f>
        <v>0</v>
      </c>
      <c r="O15" s="137">
        <v>0</v>
      </c>
      <c r="P15" s="34"/>
      <c r="Q15" s="138"/>
      <c r="R15" s="118"/>
      <c r="S15" s="73"/>
      <c r="T15" s="73"/>
    </row>
    <row r="16" spans="1:20">
      <c r="A16" s="73" t="s">
        <v>62</v>
      </c>
      <c r="B16" s="37" t="s">
        <v>158</v>
      </c>
      <c r="C16" s="38" t="s">
        <v>159</v>
      </c>
      <c r="D16" s="47" t="s">
        <v>160</v>
      </c>
      <c r="E16" s="132">
        <v>780000</v>
      </c>
      <c r="F16" s="132">
        <v>468000</v>
      </c>
      <c r="G16" s="133">
        <f t="shared" si="0"/>
        <v>60</v>
      </c>
      <c r="H16" s="132">
        <v>0</v>
      </c>
      <c r="I16" s="132">
        <v>468000</v>
      </c>
      <c r="J16" s="134">
        <v>40525</v>
      </c>
      <c r="K16" s="135">
        <v>0.54166666666666663</v>
      </c>
      <c r="L16" s="136">
        <v>68</v>
      </c>
      <c r="M16" s="34">
        <v>120000</v>
      </c>
      <c r="N16" s="137">
        <f t="shared" ref="N16" si="4">H16*0.5</f>
        <v>0</v>
      </c>
      <c r="O16" s="137">
        <v>120000</v>
      </c>
      <c r="P16" s="34" t="s">
        <v>161</v>
      </c>
      <c r="Q16" s="138"/>
      <c r="R16" s="118"/>
      <c r="S16" s="73"/>
      <c r="T16" s="73"/>
    </row>
    <row r="17" spans="1:20">
      <c r="A17" s="122" t="s">
        <v>105</v>
      </c>
      <c r="B17" s="45" t="s">
        <v>162</v>
      </c>
      <c r="C17" s="116" t="s">
        <v>163</v>
      </c>
      <c r="D17" s="47" t="s">
        <v>164</v>
      </c>
      <c r="E17" s="132">
        <v>500000</v>
      </c>
      <c r="F17" s="132">
        <v>300000</v>
      </c>
      <c r="G17" s="133">
        <f t="shared" si="0"/>
        <v>60</v>
      </c>
      <c r="H17" s="143">
        <v>198000</v>
      </c>
      <c r="I17" s="132">
        <v>102000</v>
      </c>
      <c r="J17" s="134">
        <v>40526</v>
      </c>
      <c r="K17" s="135">
        <v>0.36458333333333331</v>
      </c>
      <c r="L17" s="136">
        <v>64</v>
      </c>
      <c r="M17" s="34">
        <v>0</v>
      </c>
      <c r="N17" s="137">
        <v>0</v>
      </c>
      <c r="O17" s="137">
        <v>0</v>
      </c>
      <c r="P17" s="34"/>
      <c r="Q17" s="138"/>
      <c r="R17" s="118"/>
      <c r="S17" s="73"/>
      <c r="T17" s="73"/>
    </row>
    <row r="18" spans="1:20">
      <c r="A18" s="73" t="s">
        <v>62</v>
      </c>
      <c r="B18" s="37" t="s">
        <v>165</v>
      </c>
      <c r="C18" s="38" t="s">
        <v>166</v>
      </c>
      <c r="D18" s="90" t="s">
        <v>167</v>
      </c>
      <c r="E18" s="132">
        <v>499400</v>
      </c>
      <c r="F18" s="132">
        <v>299640</v>
      </c>
      <c r="G18" s="133">
        <f t="shared" si="0"/>
        <v>60</v>
      </c>
      <c r="H18" s="143">
        <v>129000</v>
      </c>
      <c r="I18" s="132">
        <v>170640</v>
      </c>
      <c r="J18" s="134">
        <v>40518</v>
      </c>
      <c r="K18" s="135">
        <v>0.35416666666666669</v>
      </c>
      <c r="L18" s="136">
        <v>63</v>
      </c>
      <c r="M18" s="34">
        <v>120000</v>
      </c>
      <c r="N18" s="137">
        <v>60000</v>
      </c>
      <c r="O18" s="137">
        <v>60000</v>
      </c>
      <c r="P18" s="34" t="s">
        <v>168</v>
      </c>
      <c r="Q18" s="138"/>
      <c r="R18" s="118"/>
      <c r="S18" s="73"/>
      <c r="T18" s="73"/>
    </row>
    <row r="19" spans="1:20">
      <c r="A19" s="73" t="s">
        <v>62</v>
      </c>
      <c r="B19" s="37" t="s">
        <v>169</v>
      </c>
      <c r="C19" s="38" t="s">
        <v>170</v>
      </c>
      <c r="D19" s="90" t="s">
        <v>171</v>
      </c>
      <c r="E19" s="132">
        <v>412840</v>
      </c>
      <c r="F19" s="132">
        <v>247704</v>
      </c>
      <c r="G19" s="133">
        <f t="shared" si="0"/>
        <v>60</v>
      </c>
      <c r="H19" s="132">
        <v>238704</v>
      </c>
      <c r="I19" s="132">
        <v>9000</v>
      </c>
      <c r="J19" s="134">
        <v>40518</v>
      </c>
      <c r="K19" s="135">
        <v>0.36458333333333331</v>
      </c>
      <c r="L19" s="136">
        <v>62</v>
      </c>
      <c r="M19" s="34">
        <v>70100</v>
      </c>
      <c r="N19" s="119">
        <v>70100</v>
      </c>
      <c r="O19" s="137">
        <v>0</v>
      </c>
      <c r="P19" s="34" t="s">
        <v>172</v>
      </c>
      <c r="Q19" s="138"/>
      <c r="R19" s="118"/>
      <c r="S19" s="73"/>
      <c r="T19" s="73"/>
    </row>
    <row r="20" spans="1:20">
      <c r="A20" s="73" t="s">
        <v>55</v>
      </c>
      <c r="B20" s="45" t="s">
        <v>173</v>
      </c>
      <c r="C20" s="46" t="s">
        <v>174</v>
      </c>
      <c r="D20" s="90" t="s">
        <v>175</v>
      </c>
      <c r="E20" s="132">
        <v>1020000</v>
      </c>
      <c r="F20" s="132">
        <v>500000</v>
      </c>
      <c r="G20" s="133">
        <f t="shared" si="0"/>
        <v>49.019607843137251</v>
      </c>
      <c r="H20" s="132">
        <v>345000</v>
      </c>
      <c r="I20" s="132">
        <v>155000</v>
      </c>
      <c r="J20" s="134">
        <v>40526</v>
      </c>
      <c r="K20" s="135">
        <v>0.41666666666666669</v>
      </c>
      <c r="L20" s="136">
        <v>62</v>
      </c>
      <c r="M20" s="34">
        <v>110000</v>
      </c>
      <c r="N20" s="137">
        <v>75000</v>
      </c>
      <c r="O20" s="137">
        <v>35000</v>
      </c>
      <c r="P20" s="34" t="s">
        <v>176</v>
      </c>
      <c r="Q20" s="138"/>
      <c r="R20" s="118"/>
      <c r="S20" s="73"/>
      <c r="T20" s="73"/>
    </row>
    <row r="21" spans="1:20">
      <c r="A21" s="122" t="s">
        <v>37</v>
      </c>
      <c r="B21" s="45" t="s">
        <v>177</v>
      </c>
      <c r="C21" s="116" t="s">
        <v>178</v>
      </c>
      <c r="D21" s="47" t="s">
        <v>179</v>
      </c>
      <c r="E21" s="132">
        <v>97000</v>
      </c>
      <c r="F21" s="132">
        <v>58200</v>
      </c>
      <c r="G21" s="133">
        <f t="shared" si="0"/>
        <v>60</v>
      </c>
      <c r="H21" s="143">
        <v>27000</v>
      </c>
      <c r="I21" s="132">
        <v>31200</v>
      </c>
      <c r="J21" s="134">
        <v>40527</v>
      </c>
      <c r="K21" s="94">
        <v>0.3840277777777778</v>
      </c>
      <c r="L21" s="136">
        <v>62</v>
      </c>
      <c r="M21" s="34">
        <v>0</v>
      </c>
      <c r="N21" s="137">
        <v>0</v>
      </c>
      <c r="O21" s="137">
        <v>0</v>
      </c>
      <c r="P21" s="34"/>
      <c r="Q21" s="138"/>
      <c r="R21" s="118"/>
      <c r="S21" s="73"/>
      <c r="T21" s="73"/>
    </row>
    <row r="22" spans="1:20">
      <c r="A22" s="97" t="s">
        <v>37</v>
      </c>
      <c r="B22" s="45" t="s">
        <v>180</v>
      </c>
      <c r="C22" s="46" t="s">
        <v>181</v>
      </c>
      <c r="D22" s="47" t="s">
        <v>182</v>
      </c>
      <c r="E22" s="132">
        <v>560000</v>
      </c>
      <c r="F22" s="132">
        <v>336000</v>
      </c>
      <c r="G22" s="133">
        <f t="shared" si="0"/>
        <v>60</v>
      </c>
      <c r="H22" s="132">
        <v>336000</v>
      </c>
      <c r="I22" s="132">
        <v>0</v>
      </c>
      <c r="J22" s="134">
        <v>40522</v>
      </c>
      <c r="K22" s="94">
        <v>0.29166666666666669</v>
      </c>
      <c r="L22" s="136">
        <v>60</v>
      </c>
      <c r="M22" s="34">
        <v>75100</v>
      </c>
      <c r="N22" s="137">
        <v>75100</v>
      </c>
      <c r="O22" s="137">
        <f t="shared" ref="O22" si="5">I22*0.5</f>
        <v>0</v>
      </c>
      <c r="P22" s="34" t="s">
        <v>183</v>
      </c>
      <c r="Q22" s="138"/>
      <c r="R22" s="118"/>
      <c r="S22" s="73"/>
      <c r="T22" s="73"/>
    </row>
    <row r="23" spans="1:20">
      <c r="A23" s="73" t="s">
        <v>49</v>
      </c>
      <c r="B23" s="45" t="s">
        <v>184</v>
      </c>
      <c r="C23" s="46" t="s">
        <v>185</v>
      </c>
      <c r="D23" s="90" t="s">
        <v>186</v>
      </c>
      <c r="E23" s="132">
        <v>499625</v>
      </c>
      <c r="F23" s="132">
        <v>299775</v>
      </c>
      <c r="G23" s="133">
        <f t="shared" si="0"/>
        <v>60</v>
      </c>
      <c r="H23" s="132">
        <v>95928</v>
      </c>
      <c r="I23" s="132">
        <v>203847</v>
      </c>
      <c r="J23" s="134">
        <v>40519</v>
      </c>
      <c r="K23" s="135">
        <v>0.60416666666666663</v>
      </c>
      <c r="L23" s="136">
        <v>59</v>
      </c>
      <c r="M23" s="34">
        <v>80100</v>
      </c>
      <c r="N23" s="137">
        <v>80100</v>
      </c>
      <c r="O23" s="137">
        <v>0</v>
      </c>
      <c r="P23" s="34" t="s">
        <v>187</v>
      </c>
      <c r="Q23" s="138"/>
      <c r="R23" s="118"/>
      <c r="S23" s="73"/>
      <c r="T23" s="73"/>
    </row>
    <row r="24" spans="1:20">
      <c r="A24" s="97" t="s">
        <v>37</v>
      </c>
      <c r="B24" s="45" t="s">
        <v>188</v>
      </c>
      <c r="C24" s="46" t="s">
        <v>189</v>
      </c>
      <c r="D24" s="47" t="s">
        <v>190</v>
      </c>
      <c r="E24" s="132">
        <v>433400</v>
      </c>
      <c r="F24" s="132">
        <v>242000</v>
      </c>
      <c r="G24" s="133">
        <f t="shared" si="0"/>
        <v>55.837563451776653</v>
      </c>
      <c r="H24" s="132">
        <v>0</v>
      </c>
      <c r="I24" s="132">
        <v>242000</v>
      </c>
      <c r="J24" s="134">
        <v>40518</v>
      </c>
      <c r="K24" s="94">
        <v>0.5625</v>
      </c>
      <c r="L24" s="136">
        <v>56</v>
      </c>
      <c r="M24" s="34">
        <v>56100</v>
      </c>
      <c r="N24" s="137">
        <f t="shared" ref="N24:N30" si="6">H24*0.4</f>
        <v>0</v>
      </c>
      <c r="O24" s="137">
        <v>56100</v>
      </c>
      <c r="P24" s="34" t="s">
        <v>113</v>
      </c>
      <c r="Q24" s="138"/>
      <c r="R24" s="118"/>
      <c r="S24" s="73"/>
      <c r="T24" s="73"/>
    </row>
    <row r="25" spans="1:20">
      <c r="A25" s="97" t="s">
        <v>191</v>
      </c>
      <c r="B25" s="45" t="s">
        <v>192</v>
      </c>
      <c r="C25" s="46" t="s">
        <v>193</v>
      </c>
      <c r="D25" s="90" t="s">
        <v>194</v>
      </c>
      <c r="E25" s="132">
        <v>571210</v>
      </c>
      <c r="F25" s="132">
        <v>342726</v>
      </c>
      <c r="G25" s="133">
        <f t="shared" si="0"/>
        <v>60</v>
      </c>
      <c r="H25" s="132">
        <v>288726</v>
      </c>
      <c r="I25" s="132">
        <v>54000</v>
      </c>
      <c r="J25" s="134">
        <v>40525</v>
      </c>
      <c r="K25" s="135">
        <v>0.55902777777777779</v>
      </c>
      <c r="L25" s="136">
        <v>56</v>
      </c>
      <c r="M25" s="34">
        <v>80000</v>
      </c>
      <c r="N25" s="137">
        <v>70000</v>
      </c>
      <c r="O25" s="137">
        <v>10000</v>
      </c>
      <c r="P25" s="34" t="s">
        <v>195</v>
      </c>
      <c r="Q25" s="138"/>
      <c r="R25" s="118"/>
      <c r="S25" s="73"/>
      <c r="T25" s="73"/>
    </row>
    <row r="26" spans="1:20">
      <c r="A26" s="97" t="s">
        <v>95</v>
      </c>
      <c r="B26" s="45" t="s">
        <v>196</v>
      </c>
      <c r="C26" s="46" t="s">
        <v>197</v>
      </c>
      <c r="D26" s="47" t="s">
        <v>198</v>
      </c>
      <c r="E26" s="132">
        <v>830000</v>
      </c>
      <c r="F26" s="132">
        <v>485000</v>
      </c>
      <c r="G26" s="133">
        <f t="shared" si="0"/>
        <v>58.433734939759042</v>
      </c>
      <c r="H26" s="132">
        <v>339500</v>
      </c>
      <c r="I26" s="132">
        <v>145500.00000000003</v>
      </c>
      <c r="J26" s="134">
        <v>40483</v>
      </c>
      <c r="K26" s="145">
        <v>0.66319444444444442</v>
      </c>
      <c r="L26" s="136">
        <v>52</v>
      </c>
      <c r="M26" s="34">
        <v>110000</v>
      </c>
      <c r="N26" s="137">
        <v>90000</v>
      </c>
      <c r="O26" s="137">
        <v>20000</v>
      </c>
      <c r="P26" s="34" t="s">
        <v>199</v>
      </c>
      <c r="Q26" s="138"/>
      <c r="R26" s="118"/>
      <c r="S26" s="73"/>
      <c r="T26" s="73"/>
    </row>
    <row r="27" spans="1:20">
      <c r="A27" s="97" t="s">
        <v>95</v>
      </c>
      <c r="B27" s="45" t="s">
        <v>200</v>
      </c>
      <c r="C27" s="46" t="s">
        <v>201</v>
      </c>
      <c r="D27" s="47" t="s">
        <v>202</v>
      </c>
      <c r="E27" s="132">
        <v>540000</v>
      </c>
      <c r="F27" s="132">
        <v>300000</v>
      </c>
      <c r="G27" s="133">
        <f t="shared" si="0"/>
        <v>55.555555555555557</v>
      </c>
      <c r="H27" s="143">
        <v>240000</v>
      </c>
      <c r="I27" s="132">
        <v>60000</v>
      </c>
      <c r="J27" s="134">
        <v>40514</v>
      </c>
      <c r="K27" s="145">
        <v>0.4375</v>
      </c>
      <c r="L27" s="136">
        <v>51</v>
      </c>
      <c r="M27" s="34">
        <v>70000</v>
      </c>
      <c r="N27" s="137">
        <v>56000</v>
      </c>
      <c r="O27" s="137">
        <v>14000</v>
      </c>
      <c r="P27" s="34" t="s">
        <v>203</v>
      </c>
      <c r="Q27" s="138"/>
      <c r="R27" s="118"/>
      <c r="S27" s="73"/>
      <c r="T27" s="73"/>
    </row>
    <row r="28" spans="1:20">
      <c r="A28" s="73" t="s">
        <v>55</v>
      </c>
      <c r="B28" s="45" t="s">
        <v>204</v>
      </c>
      <c r="C28" s="46" t="s">
        <v>205</v>
      </c>
      <c r="D28" s="60" t="s">
        <v>206</v>
      </c>
      <c r="E28" s="132">
        <v>1055784</v>
      </c>
      <c r="F28" s="132">
        <v>500000</v>
      </c>
      <c r="G28" s="133">
        <f t="shared" si="0"/>
        <v>47.358171747251333</v>
      </c>
      <c r="H28" s="132">
        <v>385000</v>
      </c>
      <c r="I28" s="132">
        <v>115000</v>
      </c>
      <c r="J28" s="134">
        <v>40527</v>
      </c>
      <c r="K28" s="135">
        <v>0.66666666666666663</v>
      </c>
      <c r="L28" s="136">
        <v>51</v>
      </c>
      <c r="M28" s="34">
        <v>113000</v>
      </c>
      <c r="N28" s="137">
        <v>93000</v>
      </c>
      <c r="O28" s="137">
        <v>20000</v>
      </c>
      <c r="P28" s="34" t="s">
        <v>207</v>
      </c>
      <c r="Q28" s="138"/>
      <c r="R28" s="118"/>
      <c r="S28" s="73"/>
      <c r="T28" s="73"/>
    </row>
    <row r="29" spans="1:20">
      <c r="A29" s="73" t="s">
        <v>55</v>
      </c>
      <c r="B29" s="45" t="s">
        <v>208</v>
      </c>
      <c r="C29" s="46" t="s">
        <v>209</v>
      </c>
      <c r="D29" s="47" t="s">
        <v>210</v>
      </c>
      <c r="E29" s="132">
        <v>839966</v>
      </c>
      <c r="F29" s="132">
        <v>500000</v>
      </c>
      <c r="G29" s="133">
        <f t="shared" si="0"/>
        <v>59.526218918384785</v>
      </c>
      <c r="H29" s="132">
        <v>385000</v>
      </c>
      <c r="I29" s="132">
        <v>115000</v>
      </c>
      <c r="J29" s="134">
        <v>40527</v>
      </c>
      <c r="K29" s="135">
        <v>0.66666666666666663</v>
      </c>
      <c r="L29" s="136">
        <v>45</v>
      </c>
      <c r="M29" s="34">
        <v>113000</v>
      </c>
      <c r="N29" s="137">
        <v>93000</v>
      </c>
      <c r="O29" s="137">
        <v>20000</v>
      </c>
      <c r="P29" s="34" t="s">
        <v>211</v>
      </c>
      <c r="Q29" s="138"/>
      <c r="R29" s="118"/>
      <c r="S29" s="73"/>
      <c r="T29" s="73"/>
    </row>
    <row r="30" spans="1:20">
      <c r="A30" s="97" t="s">
        <v>95</v>
      </c>
      <c r="B30" s="45" t="s">
        <v>212</v>
      </c>
      <c r="C30" s="46" t="s">
        <v>213</v>
      </c>
      <c r="D30" s="47" t="s">
        <v>214</v>
      </c>
      <c r="E30" s="132">
        <v>824670</v>
      </c>
      <c r="F30" s="132">
        <v>494000</v>
      </c>
      <c r="G30" s="133">
        <f t="shared" si="0"/>
        <v>59.902748978379229</v>
      </c>
      <c r="H30" s="146">
        <v>0</v>
      </c>
      <c r="I30" s="132">
        <v>494000</v>
      </c>
      <c r="J30" s="134">
        <v>40511</v>
      </c>
      <c r="K30" s="145">
        <v>0.33333333333333331</v>
      </c>
      <c r="L30" s="136">
        <v>41</v>
      </c>
      <c r="M30" s="34">
        <v>112000</v>
      </c>
      <c r="N30" s="137">
        <f t="shared" si="6"/>
        <v>0</v>
      </c>
      <c r="O30" s="137">
        <v>112000</v>
      </c>
      <c r="P30" s="34" t="s">
        <v>215</v>
      </c>
      <c r="Q30" s="138"/>
      <c r="R30" s="118"/>
      <c r="S30" s="73"/>
      <c r="T30" s="73"/>
    </row>
    <row r="31" spans="1:20">
      <c r="A31" s="73" t="s">
        <v>88</v>
      </c>
      <c r="B31" s="45" t="s">
        <v>216</v>
      </c>
      <c r="C31" s="46" t="s">
        <v>217</v>
      </c>
      <c r="D31" s="47" t="s">
        <v>218</v>
      </c>
      <c r="E31" s="132">
        <v>800000</v>
      </c>
      <c r="F31" s="132">
        <v>475000</v>
      </c>
      <c r="G31" s="133">
        <f t="shared" si="0"/>
        <v>59.375</v>
      </c>
      <c r="H31" s="132">
        <v>142500</v>
      </c>
      <c r="I31" s="132">
        <v>332500</v>
      </c>
      <c r="J31" s="134">
        <v>40518</v>
      </c>
      <c r="K31" s="135">
        <v>0.29166666666666669</v>
      </c>
      <c r="L31" s="136">
        <v>41</v>
      </c>
      <c r="M31" s="34">
        <v>105000</v>
      </c>
      <c r="N31" s="137">
        <v>30000</v>
      </c>
      <c r="O31" s="137">
        <v>75000</v>
      </c>
      <c r="P31" s="34" t="s">
        <v>219</v>
      </c>
      <c r="Q31" s="138"/>
      <c r="R31" s="118"/>
      <c r="S31" s="73"/>
      <c r="T31" s="73"/>
    </row>
    <row r="32" spans="1:20">
      <c r="A32" s="97" t="s">
        <v>95</v>
      </c>
      <c r="B32" s="45" t="s">
        <v>220</v>
      </c>
      <c r="C32" s="46" t="s">
        <v>221</v>
      </c>
      <c r="D32" s="60" t="s">
        <v>222</v>
      </c>
      <c r="E32" s="132">
        <v>830000</v>
      </c>
      <c r="F32" s="132">
        <v>490000</v>
      </c>
      <c r="G32" s="133">
        <f t="shared" si="0"/>
        <v>59.036144578313255</v>
      </c>
      <c r="H32" s="132">
        <v>245000</v>
      </c>
      <c r="I32" s="132">
        <v>245000</v>
      </c>
      <c r="J32" s="134">
        <v>40483</v>
      </c>
      <c r="K32" s="145">
        <v>0.66319444444444442</v>
      </c>
      <c r="L32" s="136">
        <v>40</v>
      </c>
      <c r="M32" s="34">
        <v>112000</v>
      </c>
      <c r="N32" s="137">
        <v>62000</v>
      </c>
      <c r="O32" s="137">
        <v>50000</v>
      </c>
      <c r="P32" s="34" t="s">
        <v>223</v>
      </c>
      <c r="Q32" s="138"/>
      <c r="R32" s="118"/>
      <c r="S32" s="73"/>
      <c r="T32" s="73"/>
    </row>
    <row r="33" spans="1:20">
      <c r="A33" s="97" t="s">
        <v>95</v>
      </c>
      <c r="B33" s="45" t="s">
        <v>224</v>
      </c>
      <c r="C33" s="46" t="s">
        <v>225</v>
      </c>
      <c r="D33" s="47" t="s">
        <v>226</v>
      </c>
      <c r="E33" s="132">
        <v>900000</v>
      </c>
      <c r="F33" s="132">
        <v>500000</v>
      </c>
      <c r="G33" s="133">
        <f t="shared" si="0"/>
        <v>55.555555555555557</v>
      </c>
      <c r="H33" s="132">
        <v>400000</v>
      </c>
      <c r="I33" s="132">
        <v>100000</v>
      </c>
      <c r="J33" s="134">
        <v>40483</v>
      </c>
      <c r="K33" s="145">
        <v>0.66319444444444442</v>
      </c>
      <c r="L33" s="136">
        <v>36</v>
      </c>
      <c r="M33" s="34">
        <v>112000</v>
      </c>
      <c r="N33" s="137">
        <v>82000</v>
      </c>
      <c r="O33" s="137">
        <v>30000</v>
      </c>
      <c r="P33" s="34" t="s">
        <v>227</v>
      </c>
      <c r="Q33" s="138"/>
      <c r="R33" s="118"/>
      <c r="S33" s="73"/>
      <c r="T33" s="73"/>
    </row>
    <row r="34" spans="1:20">
      <c r="A34" s="73" t="s">
        <v>88</v>
      </c>
      <c r="B34" s="45" t="s">
        <v>228</v>
      </c>
      <c r="C34" s="116" t="s">
        <v>229</v>
      </c>
      <c r="D34" s="47" t="s">
        <v>230</v>
      </c>
      <c r="E34" s="132">
        <v>800000</v>
      </c>
      <c r="F34" s="132">
        <v>475000</v>
      </c>
      <c r="G34" s="133">
        <f t="shared" si="0"/>
        <v>59.375</v>
      </c>
      <c r="H34" s="143">
        <v>142500</v>
      </c>
      <c r="I34" s="132">
        <v>332500</v>
      </c>
      <c r="J34" s="134">
        <v>40515</v>
      </c>
      <c r="K34" s="135">
        <v>0.49583333333333335</v>
      </c>
      <c r="L34" s="136">
        <v>29</v>
      </c>
      <c r="M34" s="34">
        <v>104000</v>
      </c>
      <c r="N34" s="137">
        <v>30000</v>
      </c>
      <c r="O34" s="137">
        <v>74000</v>
      </c>
      <c r="P34" s="34" t="s">
        <v>231</v>
      </c>
      <c r="Q34" s="138"/>
      <c r="R34" s="118"/>
      <c r="S34" s="73"/>
      <c r="T34" s="73"/>
    </row>
    <row r="35" spans="1:20">
      <c r="A35" s="83" t="s">
        <v>0</v>
      </c>
      <c r="B35" s="83"/>
      <c r="C35" s="83"/>
      <c r="D35" s="83"/>
      <c r="E35" s="54">
        <f>SUM(E3:E34)</f>
        <v>21327645</v>
      </c>
      <c r="F35" s="54">
        <f t="shared" ref="F35:I35" si="7">SUM(F3:F34)</f>
        <v>12287945</v>
      </c>
      <c r="G35" s="126"/>
      <c r="H35" s="54">
        <f t="shared" si="7"/>
        <v>5110820</v>
      </c>
      <c r="I35" s="54">
        <f t="shared" si="7"/>
        <v>7177125</v>
      </c>
      <c r="J35" s="85"/>
      <c r="K35" s="85"/>
      <c r="L35" s="85"/>
      <c r="M35" s="34">
        <f>SUM(M3:M34)</f>
        <v>2647800</v>
      </c>
      <c r="N35" s="147">
        <f>SUM(N4:N34)</f>
        <v>1251400</v>
      </c>
      <c r="O35" s="147">
        <f>SUM(O3:O34)</f>
        <v>1396400</v>
      </c>
      <c r="P35" s="85"/>
      <c r="Q35" s="148"/>
      <c r="R35" s="54"/>
      <c r="S35" s="83"/>
      <c r="T35" s="83"/>
    </row>
    <row r="36" spans="1:20" ht="15.75">
      <c r="A36" s="97"/>
      <c r="B36" s="156" t="s">
        <v>236</v>
      </c>
      <c r="C36" s="157"/>
    </row>
    <row r="37" spans="1:20" ht="15.75">
      <c r="B37" s="156" t="s">
        <v>235</v>
      </c>
      <c r="C37" s="157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shrnutí</vt:lpstr>
      <vt:lpstr>dt 1</vt:lpstr>
      <vt:lpstr>dt 2</vt:lpstr>
      <vt:lpstr>dt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Renata Fodorová</cp:lastModifiedBy>
  <cp:lastPrinted>2011-05-27T08:02:42Z</cp:lastPrinted>
  <dcterms:created xsi:type="dcterms:W3CDTF">2011-01-07T16:52:52Z</dcterms:created>
  <dcterms:modified xsi:type="dcterms:W3CDTF">2011-06-06T09:50:36Z</dcterms:modified>
</cp:coreProperties>
</file>