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625" windowWidth="19260" windowHeight="5685"/>
  </bookViews>
  <sheets>
    <sheet name="tab 6.a ukazatele PO 2014" sheetId="1" r:id="rId1"/>
    <sheet name="tab 6.b rekapitulace" sheetId="2" r:id="rId2"/>
    <sheet name="List3" sheetId="3" r:id="rId3"/>
  </sheets>
  <definedNames>
    <definedName name="_xlnm.Print_Titles" localSheetId="0">'tab 6.a ukazatele PO 2014'!$A:$C,'tab 6.a ukazatele PO 2014'!$1:$5</definedName>
    <definedName name="_xlnm.Print_Area" localSheetId="0">'tab 6.a ukazatele PO 2014'!$A$1:$O$100</definedName>
    <definedName name="Z_1DB03DC3_DD52_49CD_8072_4B719410EDF4_.wvu.PrintTitles" localSheetId="0" hidden="1">'tab 6.a ukazatele PO 2014'!$A:$C,'tab 6.a ukazatele PO 2014'!$1:$5</definedName>
    <definedName name="Z_6446DDEA_92FE_416B_AEE5_95BEA25DB15B_.wvu.FilterData" localSheetId="0" hidden="1">'tab 6.a ukazatele PO 2014'!#REF!</definedName>
    <definedName name="Z_7CC1FA3A_895C_48F2_A941_ABE1E0AA99FD_.wvu.PrintTitles" localSheetId="0" hidden="1">'tab 6.a ukazatele PO 2014'!$A:$C,'tab 6.a ukazatele PO 2014'!$1:$5</definedName>
    <definedName name="Z_F9CC7C0A_8455_4B23_89B8_6EAC226AC099_.wvu.FilterData" localSheetId="0" hidden="1">'tab 6.a ukazatele PO 2014'!#REF!</definedName>
    <definedName name="Z_F9CC7C0A_8455_4B23_89B8_6EAC226AC099_.wvu.PrintTitles" localSheetId="0" hidden="1">'tab 6.a ukazatele PO 2014'!$A:$C,'tab 6.a ukazatele PO 2014'!$1:$5</definedName>
  </definedNames>
  <calcPr calcId="125725"/>
  <customWorkbookViews>
    <customWorkbookView name="Václav Jarkovský - vlastní zobrazení" guid="{F9CC7C0A-8455-4B23-89B8-6EAC226AC099}" mergeInterval="0" personalView="1" maximized="1" xWindow="1" yWindow="1" windowWidth="1276" windowHeight="752" activeSheetId="1"/>
    <customWorkbookView name="395 - vlastní zobrazení" guid="{1DB03DC3-DD52-49CD-8072-4B719410EDF4}" mergeInterval="0" personalView="1" maximized="1" xWindow="1" yWindow="1" windowWidth="1916" windowHeight="755" activeSheetId="1"/>
    <customWorkbookView name="Jan Vaníček - vlastní zobrazení" guid="{7CC1FA3A-895C-48F2-A941-ABE1E0AA99FD}" mergeInterval="0" personalView="1" xWindow="9" yWindow="31" windowWidth="1264" windowHeight="803" activeSheetId="1"/>
  </customWorkbookViews>
</workbook>
</file>

<file path=xl/calcChain.xml><?xml version="1.0" encoding="utf-8"?>
<calcChain xmlns="http://schemas.openxmlformats.org/spreadsheetml/2006/main">
  <c r="J6" i="2"/>
  <c r="C7"/>
  <c r="C6"/>
  <c r="C10" s="1"/>
  <c r="M10" l="1"/>
  <c r="D24" s="1"/>
  <c r="L10"/>
  <c r="K10"/>
  <c r="D23" s="1"/>
  <c r="H10"/>
  <c r="G10"/>
  <c r="F10"/>
  <c r="E10"/>
  <c r="D18" s="1"/>
  <c r="D9"/>
  <c r="D7"/>
  <c r="J10"/>
  <c r="I96" i="1"/>
  <c r="H96"/>
  <c r="H104" s="1"/>
  <c r="G96"/>
  <c r="L94"/>
  <c r="K94"/>
  <c r="L93"/>
  <c r="K93"/>
  <c r="L92"/>
  <c r="K92"/>
  <c r="L91"/>
  <c r="K91"/>
  <c r="L90"/>
  <c r="K90"/>
  <c r="L89"/>
  <c r="K89"/>
  <c r="L88"/>
  <c r="K88"/>
  <c r="L87"/>
  <c r="K87"/>
  <c r="L86"/>
  <c r="K86"/>
  <c r="L85"/>
  <c r="K85"/>
  <c r="L84"/>
  <c r="K84"/>
  <c r="L83"/>
  <c r="K83"/>
  <c r="L82"/>
  <c r="K82"/>
  <c r="L81"/>
  <c r="K81"/>
  <c r="L80"/>
  <c r="K80"/>
  <c r="L79"/>
  <c r="K79"/>
  <c r="L78"/>
  <c r="K78"/>
  <c r="L77"/>
  <c r="K77"/>
  <c r="L76"/>
  <c r="K76"/>
  <c r="L75"/>
  <c r="K75"/>
  <c r="L74"/>
  <c r="K74"/>
  <c r="L73"/>
  <c r="K73"/>
  <c r="L72"/>
  <c r="K72"/>
  <c r="L71"/>
  <c r="K71"/>
  <c r="L70"/>
  <c r="K70"/>
  <c r="L69"/>
  <c r="K69"/>
  <c r="L68"/>
  <c r="K68"/>
  <c r="L67"/>
  <c r="K67"/>
  <c r="L66"/>
  <c r="K66"/>
  <c r="L65"/>
  <c r="K65"/>
  <c r="L64"/>
  <c r="K64"/>
  <c r="L63"/>
  <c r="K63"/>
  <c r="L62"/>
  <c r="K62"/>
  <c r="L61"/>
  <c r="K61"/>
  <c r="L60"/>
  <c r="K60"/>
  <c r="L59"/>
  <c r="K59"/>
  <c r="L58"/>
  <c r="K58"/>
  <c r="L57"/>
  <c r="K57"/>
  <c r="L56"/>
  <c r="K56"/>
  <c r="L55"/>
  <c r="K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L96" s="1"/>
  <c r="K6"/>
  <c r="O96"/>
  <c r="F96"/>
  <c r="E96"/>
  <c r="D96"/>
  <c r="K96" l="1"/>
  <c r="D17" i="2"/>
  <c r="D22"/>
  <c r="L12"/>
  <c r="D6"/>
  <c r="D10" l="1"/>
  <c r="D19" s="1"/>
  <c r="G12"/>
  <c r="J96" i="1" l="1"/>
  <c r="M96"/>
</calcChain>
</file>

<file path=xl/comments1.xml><?xml version="1.0" encoding="utf-8"?>
<comments xmlns="http://schemas.openxmlformats.org/spreadsheetml/2006/main">
  <authors>
    <author>340</author>
    <author>Václav Jarkovský</author>
  </authors>
  <commentList>
    <comment ref="O18" authorId="0">
      <text>
        <r>
          <rPr>
            <sz val="8"/>
            <color indexed="81"/>
            <rFont val="Tahoma"/>
            <family val="2"/>
            <charset val="238"/>
          </rPr>
          <t>dle žádosti školy - výročí</t>
        </r>
      </text>
    </comment>
    <comment ref="O63" authorId="1">
      <text>
        <r>
          <rPr>
            <sz val="9"/>
            <color indexed="81"/>
            <rFont val="Tahoma"/>
            <family val="2"/>
            <charset val="238"/>
          </rPr>
          <t>v r. 2014 výročí 300 let školy</t>
        </r>
      </text>
    </comment>
  </commentList>
</comments>
</file>

<file path=xl/sharedStrings.xml><?xml version="1.0" encoding="utf-8"?>
<sst xmlns="http://schemas.openxmlformats.org/spreadsheetml/2006/main" count="158" uniqueCount="148">
  <si>
    <t>org.</t>
  </si>
  <si>
    <t>ODPA</t>
  </si>
  <si>
    <t>přísp. na provoz 2014 celkem</t>
  </si>
  <si>
    <t>z toho kryté
odpisy</t>
  </si>
  <si>
    <t>Gymnázium Boženy Němcové, Hradec Králové, Pospíšilova tř. 324</t>
  </si>
  <si>
    <t>Gymnázium J. K. Tyla, Hradec Králové, Tylovo nábřeží 682</t>
  </si>
  <si>
    <t>Gymnázium, Nový Bydžov, Komenského 77</t>
  </si>
  <si>
    <t>Obchodní akademie, Střední odborná škola a Jazyková škola s právem státní jazykové zkoušky, Hradec Králové</t>
  </si>
  <si>
    <t>Vyšší odborná škola a Střední odborná škola, Nový Bydžov, Jana Maláta 1869</t>
  </si>
  <si>
    <t>Střední odborná škola veterinární, Hradec Králové-Kukleny, Pražská 68</t>
  </si>
  <si>
    <t>Střední průmyslová škola, Střední odborná škola a Střední odborné učiliště, Hradec Králové, Hradební 1029</t>
  </si>
  <si>
    <t>Střední odborná škola a Střední odborné učiliště, Hradec Králové, Vocelova 1338</t>
  </si>
  <si>
    <t>Střední uměleckoprůmyslová škola hudebních nástrojů a nábytku, Hradec Králové, 17. listopadu 1202</t>
  </si>
  <si>
    <t>Střední průmyslová škola stavební, Hradec Králové , Pospíšilova tř. 787</t>
  </si>
  <si>
    <t>Vyšší odborná škola zdravotnická a Střední zdravotnická škola, Hradec Králové, Komenského 234</t>
  </si>
  <si>
    <t>Střední škola technická a řemeslná, Nový Bydžov, Dr. M. Tyrše 112</t>
  </si>
  <si>
    <t>Střední škola služeb, obchodu a gastronomie, Hradec Králové, Velká 3</t>
  </si>
  <si>
    <t>Střední škola potravinářská, Smiřice, Gen. Govorova 110</t>
  </si>
  <si>
    <t>Odborné učiliště, Hradec Králové, 17. listopadu 1212</t>
  </si>
  <si>
    <t>Mateřská škola, Speciální základní škola a Praktická škola, Hradec Králové, Hradecká 1231</t>
  </si>
  <si>
    <t>Střední škola, Základní škola a Mateřská škola, Hradec Králové, Štefánikova 549</t>
  </si>
  <si>
    <t>Základní škola a Mateřská škola při Fakultní nemocnici, Hradec Králové, Sokolská třída 581</t>
  </si>
  <si>
    <t>Speciální základní škola, Chlumec nad Cidlinou, Smetanova 123</t>
  </si>
  <si>
    <t>Základní škola, Nový Bydžov, F. Palackého 1240</t>
  </si>
  <si>
    <t>Pedagogicko-psychologická poradna Královéhradeckého kraje, Hradec Králové, M. Horákové 504</t>
  </si>
  <si>
    <t>Dětský domov a školní jídelna, Nechanice, Hrádecká 267</t>
  </si>
  <si>
    <t>Domov mládeže, internát a školní jídelna, Hradec Králové, Vocelova 1469/5</t>
  </si>
  <si>
    <t>Školní jídelna, Hradec Králové, Hradecká 1219</t>
  </si>
  <si>
    <t>Školské zařízení pro další vzdělávání pedagogických pracovníků Královéhradeckého kraje, Hradec Králové, Štefánikova 566</t>
  </si>
  <si>
    <t>Plavecká škola Zéva, Hradec Králové, Eliščino nábř.842</t>
  </si>
  <si>
    <t>Lepařovo gymnázium, Jičín, Jiráskova 30</t>
  </si>
  <si>
    <t>Gymnázium, střední odborná škola, střední odborné učiliště  a vyšší odborná škola, Hořice</t>
  </si>
  <si>
    <t>Gymnázium a Střední odborná škola pedagogická, Nová Paka, Kumburská 740</t>
  </si>
  <si>
    <t>Masarykova obchodní akademie, Jičín, 17. listopadu 220</t>
  </si>
  <si>
    <t>Střední průmyslová škola kamenická a sochařská, Hořice, Husova 675</t>
  </si>
  <si>
    <t>Střední škola zahradnická, Kopidlno, náměstí Hilmarovo 1</t>
  </si>
  <si>
    <t>Integrovaná střední škola, Nová Paka, Kumburská 846</t>
  </si>
  <si>
    <t>Střední odborné učiliště, Lázně Bělohrad, Zámecká 478</t>
  </si>
  <si>
    <t>Střední škola gastronomie a služeb, Nová Paka, Masarykovo nám. 2</t>
  </si>
  <si>
    <t>Vyšší odborná škola a  Střední průmyslová škola, Jičín, Pod Koželuhy 100</t>
  </si>
  <si>
    <t>Odborné učiliště a Praktická škola, Hořice, Havlíčkova 54</t>
  </si>
  <si>
    <t>Základní škola, Hořice, Husova 11</t>
  </si>
  <si>
    <t>Základní škola, Jičín, Soudná 12</t>
  </si>
  <si>
    <t>Základní škola při dětské lázeňské léčebně, Lázně Bělohrad, Lázeňská 146</t>
  </si>
  <si>
    <t>Gymnázium, Broumov, Hradební 218</t>
  </si>
  <si>
    <t>Gymnázium a Střední odborná škola, Jaroměř, Lužická 423</t>
  </si>
  <si>
    <t>Jiráskovo gymnázium, Náchod, Řezníčkova 451</t>
  </si>
  <si>
    <t>Obchodní akademie, Náchod, Denisovo nábřeží 673</t>
  </si>
  <si>
    <t>Střední škola propagační tvorby a polygrafie, Velké Poříčí, Náchodská 285</t>
  </si>
  <si>
    <t>Střední škola řemeslná, Jaroměř, Studničkova 260</t>
  </si>
  <si>
    <t>Střední  škola oděvní, služeb a ekonomiky,  Červený Kostelec, 17.listopadu 1197</t>
  </si>
  <si>
    <t>Střední průmyslová škola, střední odborná škola a střední odborné učiliště, Nové Město nad Metují, Školní 1377</t>
  </si>
  <si>
    <t>Střední škola hotelnictví a  společného stravování, Teplice nad Metují, Střmenské podhradí 218</t>
  </si>
  <si>
    <t>Střední průmyslová škola, Hronov, Hostovského 910</t>
  </si>
  <si>
    <t>Vyšší odborná škola stavební a Střední průmyslová škola stavební arch. Jana Letzela, Náchod, Pražská 931</t>
  </si>
  <si>
    <t>Střední škola a Základní škola, Nové Město nad Metují, Husovo nám. 1218</t>
  </si>
  <si>
    <t>Základní škola a Mateřská škola Josefa Zemana, Náchod, Jiráskova 461</t>
  </si>
  <si>
    <t>Základní škola praktická, Jaroměř, Komenského 392</t>
  </si>
  <si>
    <t>Základní škola speciální, Jaroměř, Palackého 142</t>
  </si>
  <si>
    <t>Dětský domov, mateřská škola a školní jídelna, Broumov, třída Masarykova 246</t>
  </si>
  <si>
    <t>Základní škola, Broumov, Kladská 164</t>
  </si>
  <si>
    <t>Gymnázium Františka Martina Pelcla, Rychnov nad Kněžnou, Hrdinů odboje 36</t>
  </si>
  <si>
    <t>Gymnázium, Dobruška, Pulická 779</t>
  </si>
  <si>
    <t>Obchodní akademie T. G. Masaryka, Kostelec nad Orlicí, Komenského 522</t>
  </si>
  <si>
    <t>Střední průmyslová škola elektrotechniky a informačních technologií, Dobruška, Čs. odboje 670</t>
  </si>
  <si>
    <t>Vyšší odborná škola a Střední průmyslová škola, Rychnov nad Kněžnou, U Stadionu 1166</t>
  </si>
  <si>
    <t>Střední škola zemědělská a ekologická a střední odborné učiliště chladicí a klimatizační techniky, Kostelec nad Orlicí, Komeského 873</t>
  </si>
  <si>
    <t>Základní škola a Praktická škola, Rychnov nad Kněžnou, Kolowratská 485</t>
  </si>
  <si>
    <t>Základní škola, Kostelec nad Orlicí, Komenského 515</t>
  </si>
  <si>
    <t>Základní škola, Dobruška, Opočenská 115</t>
  </si>
  <si>
    <t>Dětský domov a školní jídelna, Sedloňov 153</t>
  </si>
  <si>
    <t>Gymnázium, Dvůr Králové nad Labem, nám. Odboje 304</t>
  </si>
  <si>
    <t>Gymnázium, Trutnov, Jiráskovo náměstí 325</t>
  </si>
  <si>
    <t>Gymnázium , Vrchlabí, Komenského 586</t>
  </si>
  <si>
    <t>Gymnázium a Střední odborná škola, Hostinné, Horská 309</t>
  </si>
  <si>
    <t>Obchodní akademie, Trutnov, Malé náměstí 158</t>
  </si>
  <si>
    <t>Střední odborná škola a Střední odborné učiliště, Vrchlabí, Krkonošská 265</t>
  </si>
  <si>
    <t>Střední škola informatiky a služeb, Dvůr Králové nad Labem, Elišky Krásnohorské 2069</t>
  </si>
  <si>
    <t>Střední průmyslová škola, Trutnov, Školní 101</t>
  </si>
  <si>
    <t>Vyšší odborná škola zdravotnická a Střední zdravotnická škola, Trutnov, Procházkova 303</t>
  </si>
  <si>
    <t>Česká lesnická akademie Trutnov - střední škola a vyšší odborná škola</t>
  </si>
  <si>
    <t>Střední odborná škola a Střední odborné učiliště,Trutnov, Volanovská 243</t>
  </si>
  <si>
    <t>Odborné učiliště a Základní škola Sluneční, Hostinné, Mládežnická 329</t>
  </si>
  <si>
    <t>Mateřská škola speciální, Trutnov, Na Struze 124</t>
  </si>
  <si>
    <t>Základní škola a Mateřská škola, Vrchlabí, Krkonošská 230</t>
  </si>
  <si>
    <t>Základní škola a Mateřská škola při dětské léčebně, Janské Lázně, Horní promenáda 268</t>
  </si>
  <si>
    <t>Základní škola logopedická a Mateřská škola logopedická, Choustníkovo Hradiště 161</t>
  </si>
  <si>
    <t>Základní škola a Praktická škola, Dvůr Králové nad Labem, Přemyslova 479</t>
  </si>
  <si>
    <t xml:space="preserve">Mateřská škola, Základní škola a Praktická škola,Trutnov </t>
  </si>
  <si>
    <t>Speciální základní škola Augustina Bartoše, Úpice,                                        
Nábřeží pplk. A. Bunzla 660</t>
  </si>
  <si>
    <t>Dětský domov, základní škola a školní jídelna, Dolní Lánov 240</t>
  </si>
  <si>
    <t>Dětský domov a školní jídelna, Vrchlabí, Žižkova 497</t>
  </si>
  <si>
    <t>specif. ukazatel
pohoštění</t>
  </si>
  <si>
    <t>CELKEM</t>
  </si>
  <si>
    <t>přidělený ukazatel</t>
  </si>
  <si>
    <t>Dětský domov, Potštejn, Českých bratří 141</t>
  </si>
  <si>
    <t>odvod z IF
2014</t>
  </si>
  <si>
    <t>částky v tis. Kč</t>
  </si>
  <si>
    <t>změny +/- z rozpočtu kraje</t>
  </si>
  <si>
    <t xml:space="preserve">  rozpočet po úpravách</t>
  </si>
  <si>
    <t>úpr. přísp. na provoz
akt. odpisů</t>
  </si>
  <si>
    <t xml:space="preserve">úpr. přísp. na provoz podp. žáků </t>
  </si>
  <si>
    <t>individ. úpravy</t>
  </si>
  <si>
    <t>úpr. odvodu 
z IF (odpisy)</t>
  </si>
  <si>
    <t xml:space="preserve">  rozpočet před změnou</t>
  </si>
  <si>
    <t>příspěvek na provoz 2014 po úpravě</t>
  </si>
  <si>
    <t>odvod 
z IF
2014</t>
  </si>
  <si>
    <t>Organizace zřízené Královéhradeckým krajem</t>
  </si>
  <si>
    <t>příspěvkové organizace</t>
  </si>
  <si>
    <t>Rekapitulace výše úprav ukazatelů rozpočtu odvětví školství z rozpočtu kraje</t>
  </si>
  <si>
    <t>Předkládaná změna výdajů pro odvětví školství</t>
  </si>
  <si>
    <t>Změna příjmů odvětví školství</t>
  </si>
  <si>
    <t>příspěvek na provoz PO
5331</t>
  </si>
  <si>
    <t>ostatní běžné
výdaje kap. 14</t>
  </si>
  <si>
    <t>pol. 
6351</t>
  </si>
  <si>
    <t>invest. transfery  obcím</t>
  </si>
  <si>
    <t>ostatní kapit.
výdaje</t>
  </si>
  <si>
    <t>FRR pro
školství</t>
  </si>
  <si>
    <t>odvody 
z IF PO
kap. 14</t>
  </si>
  <si>
    <t>ostatní 
odvody PO
kap. 14</t>
  </si>
  <si>
    <t>ostatní. nedaňové příjmy 
p. 2329</t>
  </si>
  <si>
    <t>kapitál. 
příjmy kap. 14</t>
  </si>
  <si>
    <t>B.1</t>
  </si>
  <si>
    <t>úpravy odpisů</t>
  </si>
  <si>
    <t>B.2</t>
  </si>
  <si>
    <t>B.3</t>
  </si>
  <si>
    <t>Navrhovaná změna:</t>
  </si>
  <si>
    <t>změna výdajů z kap. 14 celkem:</t>
  </si>
  <si>
    <t>tis. Kč</t>
  </si>
  <si>
    <t xml:space="preserve"> změna příjmů celkem:</t>
  </si>
  <si>
    <t>Rekapitulace úprav souhrnných ukazatelů pro odvětví školství</t>
  </si>
  <si>
    <t>změna příspěvků na provoz PO</t>
  </si>
  <si>
    <t>změna investiční dotace PO z kap. 14</t>
  </si>
  <si>
    <t>změna ostatních běžných výdajů kap 14</t>
  </si>
  <si>
    <t>příjmy kap. 14 z odvodů PO z invest. fondů</t>
  </si>
  <si>
    <t>příjmy kap. 14 - ostatní odvody PO</t>
  </si>
  <si>
    <t>kapitálové příjmy kap. 14</t>
  </si>
  <si>
    <t>Střední škola - Podorlické vzdělávací centrum, Dobruška</t>
  </si>
  <si>
    <t>podpora vybraných učební oborů z 1.-6.2014 celkem</t>
  </si>
  <si>
    <t>nastavení specif. ukazatelů PO</t>
  </si>
  <si>
    <t>CELKEM předkládáno OŠ</t>
  </si>
  <si>
    <t>podpora žáků učebních oborů - PO
předkládáno samostatně Ekonom. odborem v 1. změně rozpočtu kraje</t>
  </si>
  <si>
    <t>podpora žáků učebních oborů - PVC Dobruška (dotace 346,8 tis. Kč)- součást 1. změny rozp. kraje</t>
  </si>
  <si>
    <t>Poskytnutí neinvestičního transferu podnikatelským subjektům - právnickým osobám (informativně)</t>
  </si>
  <si>
    <t>tab. č. 6.a</t>
  </si>
  <si>
    <t>Úprava ukazatelů PO školství pro rok 2014 - zasedání Zastupitelstva KHK dne 31.3.2014 (částky v tis. Kč)</t>
  </si>
  <si>
    <t>Zastupitelstvo KHK dne 31.3.2014</t>
  </si>
  <si>
    <t>tab. č. 6.b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</si>
</sst>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 CE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9"/>
      <name val="Times New Roman CE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0"/>
      <name val="Arial"/>
      <family val="2"/>
      <charset val="238"/>
    </font>
    <font>
      <i/>
      <sz val="10"/>
      <name val="Times New Roman"/>
      <family val="1"/>
      <charset val="238"/>
    </font>
    <font>
      <i/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i/>
      <sz val="11"/>
      <name val="Times New Roman CE"/>
      <charset val="238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3">
    <xf numFmtId="0" fontId="0" fillId="0" borderId="0" xfId="0"/>
    <xf numFmtId="0" fontId="3" fillId="0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1" fontId="2" fillId="0" borderId="6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left" vertical="center" wrapText="1"/>
    </xf>
    <xf numFmtId="165" fontId="8" fillId="0" borderId="12" xfId="1" applyNumberFormat="1" applyFont="1" applyBorder="1" applyAlignment="1">
      <alignment horizontal="center" vertical="center"/>
    </xf>
    <xf numFmtId="1" fontId="2" fillId="0" borderId="13" xfId="1" applyNumberFormat="1" applyFont="1" applyBorder="1" applyAlignment="1">
      <alignment horizontal="center" vertical="center"/>
    </xf>
    <xf numFmtId="0" fontId="6" fillId="0" borderId="11" xfId="1" applyNumberFormat="1" applyFont="1" applyBorder="1" applyAlignment="1">
      <alignment horizontal="left" vertical="center" wrapText="1"/>
    </xf>
    <xf numFmtId="0" fontId="7" fillId="0" borderId="11" xfId="1" applyNumberFormat="1" applyFont="1" applyBorder="1" applyAlignment="1">
      <alignment horizontal="left" vertical="center" wrapText="1"/>
    </xf>
    <xf numFmtId="1" fontId="2" fillId="0" borderId="15" xfId="1" applyNumberFormat="1" applyFont="1" applyBorder="1" applyAlignment="1">
      <alignment horizontal="center" vertical="center"/>
    </xf>
    <xf numFmtId="165" fontId="8" fillId="0" borderId="10" xfId="1" applyNumberFormat="1" applyFont="1" applyBorder="1" applyAlignment="1">
      <alignment horizontal="center" vertical="center"/>
    </xf>
    <xf numFmtId="1" fontId="2" fillId="0" borderId="13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left" vertical="center" wrapText="1"/>
    </xf>
    <xf numFmtId="1" fontId="2" fillId="0" borderId="20" xfId="1" applyNumberFormat="1" applyFont="1" applyBorder="1" applyAlignment="1">
      <alignment horizontal="center" vertical="center"/>
    </xf>
    <xf numFmtId="1" fontId="2" fillId="0" borderId="23" xfId="1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164" fontId="2" fillId="0" borderId="9" xfId="1" applyNumberForma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left" vertical="center" wrapText="1"/>
    </xf>
    <xf numFmtId="0" fontId="1" fillId="0" borderId="0" xfId="0" applyFont="1"/>
    <xf numFmtId="0" fontId="0" fillId="0" borderId="27" xfId="0" applyBorder="1"/>
    <xf numFmtId="0" fontId="6" fillId="0" borderId="11" xfId="1" applyNumberFormat="1" applyFont="1" applyFill="1" applyBorder="1" applyAlignment="1">
      <alignment horizontal="left" vertical="center" wrapText="1"/>
    </xf>
    <xf numFmtId="165" fontId="8" fillId="0" borderId="12" xfId="1" applyNumberFormat="1" applyFont="1" applyFill="1" applyBorder="1" applyAlignment="1">
      <alignment horizontal="center" vertical="center"/>
    </xf>
    <xf numFmtId="0" fontId="0" fillId="0" borderId="0" xfId="0" applyFill="1"/>
    <xf numFmtId="0" fontId="9" fillId="0" borderId="11" xfId="1" applyNumberFormat="1" applyFont="1" applyFill="1" applyBorder="1" applyAlignment="1">
      <alignment horizontal="left" vertical="center" wrapText="1"/>
    </xf>
    <xf numFmtId="0" fontId="9" fillId="0" borderId="17" xfId="1" applyNumberFormat="1" applyFont="1" applyFill="1" applyBorder="1" applyAlignment="1">
      <alignment horizontal="left" vertical="center" wrapText="1"/>
    </xf>
    <xf numFmtId="165" fontId="8" fillId="0" borderId="18" xfId="1" applyNumberFormat="1" applyFont="1" applyFill="1" applyBorder="1" applyAlignment="1">
      <alignment horizontal="center" vertical="center"/>
    </xf>
    <xf numFmtId="0" fontId="7" fillId="0" borderId="8" xfId="1" applyNumberFormat="1" applyFont="1" applyFill="1" applyBorder="1" applyAlignment="1">
      <alignment horizontal="left" vertical="center" wrapText="1"/>
    </xf>
    <xf numFmtId="165" fontId="8" fillId="0" borderId="10" xfId="1" applyNumberFormat="1" applyFont="1" applyFill="1" applyBorder="1" applyAlignment="1">
      <alignment horizontal="center" vertical="center"/>
    </xf>
    <xf numFmtId="0" fontId="7" fillId="0" borderId="17" xfId="1" applyNumberFormat="1" applyFont="1" applyFill="1" applyBorder="1" applyAlignment="1">
      <alignment horizontal="left" vertical="center" wrapText="1"/>
    </xf>
    <xf numFmtId="0" fontId="7" fillId="0" borderId="19" xfId="0" applyFont="1" applyFill="1" applyBorder="1"/>
    <xf numFmtId="0" fontId="7" fillId="0" borderId="19" xfId="0" applyFont="1" applyFill="1" applyBorder="1" applyAlignment="1">
      <alignment wrapText="1"/>
    </xf>
    <xf numFmtId="0" fontId="7" fillId="0" borderId="22" xfId="1" applyNumberFormat="1" applyFont="1" applyFill="1" applyBorder="1" applyAlignment="1">
      <alignment horizontal="left" vertical="center" wrapText="1"/>
    </xf>
    <xf numFmtId="0" fontId="7" fillId="0" borderId="25" xfId="1" applyNumberFormat="1" applyFont="1" applyFill="1" applyBorder="1" applyAlignment="1">
      <alignment horizontal="left" vertical="center" wrapText="1"/>
    </xf>
    <xf numFmtId="165" fontId="1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12" fillId="0" borderId="0" xfId="0" applyNumberFormat="1" applyFont="1" applyAlignment="1">
      <alignment horizontal="center"/>
    </xf>
    <xf numFmtId="0" fontId="10" fillId="0" borderId="11" xfId="0" applyFont="1" applyFill="1" applyBorder="1" applyAlignment="1">
      <alignment wrapText="1"/>
    </xf>
    <xf numFmtId="165" fontId="8" fillId="0" borderId="6" xfId="1" applyNumberFormat="1" applyFont="1" applyBorder="1" applyAlignment="1">
      <alignment horizontal="center" vertical="center"/>
    </xf>
    <xf numFmtId="165" fontId="2" fillId="0" borderId="8" xfId="1" applyNumberFormat="1" applyFont="1" applyBorder="1" applyAlignment="1">
      <alignment horizontal="center" vertical="center"/>
    </xf>
    <xf numFmtId="165" fontId="2" fillId="0" borderId="11" xfId="1" applyNumberFormat="1" applyFont="1" applyBorder="1" applyAlignment="1">
      <alignment horizontal="center" vertical="center"/>
    </xf>
    <xf numFmtId="165" fontId="8" fillId="0" borderId="6" xfId="1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165" fontId="8" fillId="0" borderId="15" xfId="1" applyNumberFormat="1" applyFont="1" applyFill="1" applyBorder="1" applyAlignment="1">
      <alignment horizontal="center" vertical="center"/>
    </xf>
    <xf numFmtId="165" fontId="2" fillId="0" borderId="17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8" fillId="0" borderId="13" xfId="1" applyNumberFormat="1" applyFont="1" applyFill="1" applyBorder="1" applyAlignment="1">
      <alignment horizontal="center" vertical="center"/>
    </xf>
    <xf numFmtId="165" fontId="8" fillId="0" borderId="29" xfId="1" applyNumberFormat="1" applyFont="1" applyBorder="1" applyAlignment="1">
      <alignment horizontal="center" vertical="center"/>
    </xf>
    <xf numFmtId="165" fontId="2" fillId="0" borderId="17" xfId="1" applyNumberFormat="1" applyFont="1" applyBorder="1" applyAlignment="1">
      <alignment horizontal="center" vertical="center"/>
    </xf>
    <xf numFmtId="165" fontId="8" fillId="0" borderId="18" xfId="1" applyNumberFormat="1" applyFont="1" applyBorder="1" applyAlignment="1">
      <alignment horizontal="center" vertical="center"/>
    </xf>
    <xf numFmtId="0" fontId="7" fillId="0" borderId="17" xfId="1" applyNumberFormat="1" applyFont="1" applyBorder="1" applyAlignment="1">
      <alignment horizontal="left" vertical="center" wrapText="1"/>
    </xf>
    <xf numFmtId="0" fontId="15" fillId="0" borderId="26" xfId="1" applyFont="1" applyFill="1" applyBorder="1" applyAlignment="1">
      <alignment horizontal="center" vertical="center" wrapText="1"/>
    </xf>
    <xf numFmtId="165" fontId="16" fillId="3" borderId="23" xfId="0" applyNumberFormat="1" applyFont="1" applyFill="1" applyBorder="1" applyAlignment="1">
      <alignment horizontal="left"/>
    </xf>
    <xf numFmtId="0" fontId="0" fillId="3" borderId="27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165" fontId="17" fillId="0" borderId="32" xfId="0" applyNumberFormat="1" applyFont="1" applyFill="1" applyBorder="1" applyAlignment="1">
      <alignment horizontal="left" vertical="center"/>
    </xf>
    <xf numFmtId="165" fontId="17" fillId="0" borderId="33" xfId="0" applyNumberFormat="1" applyFont="1" applyFill="1" applyBorder="1" applyAlignment="1">
      <alignment horizontal="left" vertical="center"/>
    </xf>
    <xf numFmtId="165" fontId="0" fillId="0" borderId="34" xfId="0" applyNumberForma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 wrapText="1"/>
    </xf>
    <xf numFmtId="165" fontId="4" fillId="0" borderId="37" xfId="0" applyNumberFormat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165" fontId="0" fillId="0" borderId="23" xfId="0" applyNumberFormat="1" applyBorder="1"/>
    <xf numFmtId="165" fontId="0" fillId="0" borderId="25" xfId="0" applyNumberFormat="1" applyBorder="1"/>
    <xf numFmtId="165" fontId="0" fillId="0" borderId="26" xfId="0" applyNumberFormat="1" applyBorder="1"/>
    <xf numFmtId="165" fontId="19" fillId="0" borderId="39" xfId="0" applyNumberFormat="1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/>
    </xf>
    <xf numFmtId="165" fontId="19" fillId="0" borderId="9" xfId="0" applyNumberFormat="1" applyFont="1" applyBorder="1" applyAlignment="1">
      <alignment horizontal="center" vertical="center"/>
    </xf>
    <xf numFmtId="164" fontId="20" fillId="0" borderId="39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164" fontId="20" fillId="0" borderId="7" xfId="0" applyNumberFormat="1" applyFont="1" applyBorder="1" applyAlignment="1">
      <alignment horizontal="center" vertical="center"/>
    </xf>
    <xf numFmtId="164" fontId="20" fillId="0" borderId="35" xfId="0" applyNumberFormat="1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164" fontId="20" fillId="0" borderId="30" xfId="0" applyNumberFormat="1" applyFont="1" applyBorder="1" applyAlignment="1">
      <alignment horizontal="center" vertical="center"/>
    </xf>
    <xf numFmtId="165" fontId="19" fillId="0" borderId="35" xfId="0" applyNumberFormat="1" applyFont="1" applyBorder="1" applyAlignment="1">
      <alignment horizontal="center" vertical="center"/>
    </xf>
    <xf numFmtId="165" fontId="20" fillId="0" borderId="41" xfId="0" applyNumberFormat="1" applyFont="1" applyBorder="1" applyAlignment="1">
      <alignment horizontal="center" vertical="center"/>
    </xf>
    <xf numFmtId="165" fontId="19" fillId="0" borderId="42" xfId="0" applyNumberFormat="1" applyFont="1" applyBorder="1" applyAlignment="1">
      <alignment horizontal="center" vertical="center"/>
    </xf>
    <xf numFmtId="0" fontId="17" fillId="0" borderId="0" xfId="0" applyFont="1" applyAlignment="1">
      <alignment vertical="top"/>
    </xf>
    <xf numFmtId="0" fontId="17" fillId="0" borderId="0" xfId="1" applyFont="1"/>
    <xf numFmtId="0" fontId="5" fillId="0" borderId="2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17" fillId="0" borderId="0" xfId="2" applyFont="1"/>
    <xf numFmtId="0" fontId="2" fillId="0" borderId="0" xfId="2"/>
    <xf numFmtId="0" fontId="21" fillId="0" borderId="0" xfId="2" applyFont="1" applyAlignment="1">
      <alignment horizontal="right"/>
    </xf>
    <xf numFmtId="0" fontId="21" fillId="0" borderId="0" xfId="2" applyFont="1"/>
    <xf numFmtId="0" fontId="5" fillId="0" borderId="0" xfId="2" applyFont="1" applyAlignment="1">
      <alignment horizontal="right"/>
    </xf>
    <xf numFmtId="0" fontId="8" fillId="0" borderId="0" xfId="2" applyFont="1"/>
    <xf numFmtId="0" fontId="5" fillId="0" borderId="0" xfId="2" applyFont="1" applyAlignment="1">
      <alignment horizontal="center" vertical="center"/>
    </xf>
    <xf numFmtId="165" fontId="2" fillId="0" borderId="0" xfId="2" applyNumberFormat="1"/>
    <xf numFmtId="0" fontId="4" fillId="0" borderId="0" xfId="2" applyFont="1" applyFill="1" applyBorder="1"/>
    <xf numFmtId="0" fontId="5" fillId="0" borderId="0" xfId="2" applyFont="1" applyFill="1" applyBorder="1" applyAlignment="1">
      <alignment horizontal="right"/>
    </xf>
    <xf numFmtId="0" fontId="5" fillId="0" borderId="0" xfId="2" applyFont="1"/>
    <xf numFmtId="165" fontId="17" fillId="0" borderId="0" xfId="2" applyNumberFormat="1" applyFont="1"/>
    <xf numFmtId="0" fontId="2" fillId="0" borderId="0" xfId="1"/>
    <xf numFmtId="165" fontId="2" fillId="0" borderId="0" xfId="1" applyNumberFormat="1"/>
    <xf numFmtId="165" fontId="17" fillId="0" borderId="0" xfId="1" applyNumberFormat="1" applyFont="1"/>
    <xf numFmtId="0" fontId="22" fillId="0" borderId="0" xfId="1" applyFont="1"/>
    <xf numFmtId="0" fontId="2" fillId="0" borderId="0" xfId="1" applyAlignment="1"/>
    <xf numFmtId="0" fontId="23" fillId="0" borderId="0" xfId="0" applyFont="1" applyFill="1" applyBorder="1"/>
    <xf numFmtId="165" fontId="8" fillId="0" borderId="48" xfId="1" applyNumberFormat="1" applyFont="1" applyFill="1" applyBorder="1" applyAlignment="1">
      <alignment horizontal="center" vertical="center"/>
    </xf>
    <xf numFmtId="164" fontId="20" fillId="0" borderId="45" xfId="0" applyNumberFormat="1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vertical="center"/>
    </xf>
    <xf numFmtId="165" fontId="19" fillId="0" borderId="45" xfId="0" applyNumberFormat="1" applyFont="1" applyBorder="1" applyAlignment="1">
      <alignment horizontal="center" vertical="center"/>
    </xf>
    <xf numFmtId="165" fontId="20" fillId="0" borderId="18" xfId="0" applyNumberFormat="1" applyFont="1" applyBorder="1" applyAlignment="1">
      <alignment horizontal="center" vertical="center"/>
    </xf>
    <xf numFmtId="165" fontId="19" fillId="0" borderId="48" xfId="0" applyNumberFormat="1" applyFont="1" applyBorder="1" applyAlignment="1">
      <alignment horizontal="center" vertical="center"/>
    </xf>
    <xf numFmtId="164" fontId="2" fillId="0" borderId="48" xfId="1" applyNumberFormat="1" applyFill="1" applyBorder="1" applyAlignment="1">
      <alignment horizontal="center" vertical="center"/>
    </xf>
    <xf numFmtId="165" fontId="8" fillId="0" borderId="23" xfId="1" applyNumberFormat="1" applyFont="1" applyFill="1" applyBorder="1" applyAlignment="1">
      <alignment horizontal="center" vertical="center"/>
    </xf>
    <xf numFmtId="165" fontId="2" fillId="0" borderId="25" xfId="1" applyNumberFormat="1" applyFont="1" applyFill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center" vertical="center"/>
    </xf>
    <xf numFmtId="164" fontId="20" fillId="0" borderId="43" xfId="0" applyNumberFormat="1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64" fontId="20" fillId="0" borderId="24" xfId="0" applyNumberFormat="1" applyFont="1" applyBorder="1" applyAlignment="1">
      <alignment horizontal="center" vertical="center"/>
    </xf>
    <xf numFmtId="165" fontId="19" fillId="0" borderId="43" xfId="0" applyNumberFormat="1" applyFont="1" applyBorder="1" applyAlignment="1">
      <alignment horizontal="center" vertical="center"/>
    </xf>
    <xf numFmtId="165" fontId="20" fillId="0" borderId="31" xfId="0" applyNumberFormat="1" applyFont="1" applyBorder="1" applyAlignment="1">
      <alignment horizontal="center" vertical="center"/>
    </xf>
    <xf numFmtId="165" fontId="19" fillId="0" borderId="26" xfId="0" applyNumberFormat="1" applyFont="1" applyBorder="1" applyAlignment="1">
      <alignment horizontal="center" vertical="center"/>
    </xf>
    <xf numFmtId="164" fontId="2" fillId="0" borderId="26" xfId="1" applyNumberFormat="1" applyFill="1" applyBorder="1" applyAlignment="1">
      <alignment horizontal="center" vertical="center"/>
    </xf>
    <xf numFmtId="165" fontId="20" fillId="0" borderId="40" xfId="0" applyNumberFormat="1" applyFont="1" applyBorder="1" applyAlignment="1">
      <alignment horizontal="center" vertical="center"/>
    </xf>
    <xf numFmtId="2" fontId="0" fillId="0" borderId="25" xfId="0" applyNumberFormat="1" applyBorder="1"/>
    <xf numFmtId="0" fontId="0" fillId="0" borderId="0" xfId="0" applyFill="1" applyAlignment="1">
      <alignment horizontal="right"/>
    </xf>
    <xf numFmtId="0" fontId="0" fillId="0" borderId="28" xfId="0" applyFill="1" applyBorder="1"/>
    <xf numFmtId="164" fontId="11" fillId="0" borderId="0" xfId="0" applyNumberFormat="1" applyFont="1" applyFill="1" applyAlignment="1">
      <alignment horizontal="center"/>
    </xf>
    <xf numFmtId="0" fontId="2" fillId="0" borderId="0" xfId="2" applyAlignment="1">
      <alignment vertical="center"/>
    </xf>
    <xf numFmtId="0" fontId="2" fillId="0" borderId="49" xfId="2" applyBorder="1"/>
    <xf numFmtId="0" fontId="5" fillId="0" borderId="50" xfId="2" applyFont="1" applyBorder="1" applyAlignment="1">
      <alignment horizontal="center"/>
    </xf>
    <xf numFmtId="0" fontId="5" fillId="0" borderId="49" xfId="2" applyFont="1" applyBorder="1" applyAlignment="1">
      <alignment horizontal="center" vertical="center" wrapText="1"/>
    </xf>
    <xf numFmtId="0" fontId="5" fillId="0" borderId="51" xfId="2" applyFont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 wrapText="1"/>
    </xf>
    <xf numFmtId="0" fontId="25" fillId="0" borderId="39" xfId="2" applyFont="1" applyBorder="1" applyAlignment="1">
      <alignment vertical="center"/>
    </xf>
    <xf numFmtId="0" fontId="26" fillId="0" borderId="8" xfId="2" applyFont="1" applyBorder="1" applyAlignment="1">
      <alignment wrapText="1"/>
    </xf>
    <xf numFmtId="165" fontId="27" fillId="0" borderId="39" xfId="2" applyNumberFormat="1" applyFont="1" applyBorder="1" applyAlignment="1">
      <alignment vertical="center"/>
    </xf>
    <xf numFmtId="165" fontId="27" fillId="0" borderId="40" xfId="2" applyNumberFormat="1" applyFont="1" applyBorder="1" applyAlignment="1">
      <alignment vertical="center"/>
    </xf>
    <xf numFmtId="165" fontId="2" fillId="0" borderId="40" xfId="2" applyNumberFormat="1" applyBorder="1"/>
    <xf numFmtId="165" fontId="2" fillId="0" borderId="8" xfId="2" applyNumberFormat="1" applyBorder="1"/>
    <xf numFmtId="0" fontId="17" fillId="0" borderId="1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165" fontId="29" fillId="0" borderId="1" xfId="2" applyNumberFormat="1" applyFont="1" applyBorder="1" applyAlignment="1">
      <alignment vertical="center"/>
    </xf>
    <xf numFmtId="165" fontId="29" fillId="0" borderId="47" xfId="2" applyNumberFormat="1" applyFont="1" applyBorder="1" applyAlignment="1">
      <alignment vertical="center"/>
    </xf>
    <xf numFmtId="0" fontId="2" fillId="0" borderId="47" xfId="2" applyBorder="1" applyAlignment="1">
      <alignment vertical="center"/>
    </xf>
    <xf numFmtId="0" fontId="2" fillId="0" borderId="3" xfId="2" applyBorder="1" applyAlignment="1">
      <alignment vertical="center"/>
    </xf>
    <xf numFmtId="0" fontId="25" fillId="0" borderId="52" xfId="2" applyFont="1" applyBorder="1" applyAlignment="1">
      <alignment vertical="center"/>
    </xf>
    <xf numFmtId="0" fontId="26" fillId="0" borderId="22" xfId="2" applyFont="1" applyBorder="1" applyAlignment="1">
      <alignment wrapText="1"/>
    </xf>
    <xf numFmtId="165" fontId="28" fillId="0" borderId="52" xfId="2" applyNumberFormat="1" applyFont="1" applyBorder="1" applyAlignment="1">
      <alignment vertical="center"/>
    </xf>
    <xf numFmtId="165" fontId="25" fillId="0" borderId="53" xfId="2" applyNumberFormat="1" applyFont="1" applyBorder="1" applyAlignment="1">
      <alignment vertical="center"/>
    </xf>
    <xf numFmtId="165" fontId="2" fillId="0" borderId="53" xfId="2" applyNumberFormat="1" applyFill="1" applyBorder="1"/>
    <xf numFmtId="165" fontId="2" fillId="0" borderId="53" xfId="2" applyNumberFormat="1" applyBorder="1"/>
    <xf numFmtId="165" fontId="2" fillId="0" borderId="22" xfId="2" applyNumberFormat="1" applyBorder="1"/>
    <xf numFmtId="0" fontId="2" fillId="0" borderId="35" xfId="2" applyBorder="1"/>
    <xf numFmtId="0" fontId="4" fillId="0" borderId="54" xfId="2" applyFont="1" applyBorder="1"/>
    <xf numFmtId="165" fontId="17" fillId="0" borderId="35" xfId="2" applyNumberFormat="1" applyFont="1" applyBorder="1"/>
    <xf numFmtId="165" fontId="17" fillId="0" borderId="36" xfId="2" applyNumberFormat="1" applyFont="1" applyBorder="1"/>
    <xf numFmtId="165" fontId="17" fillId="0" borderId="54" xfId="2" applyNumberFormat="1" applyFont="1" applyBorder="1"/>
    <xf numFmtId="165" fontId="2" fillId="0" borderId="1" xfId="2" applyNumberFormat="1" applyBorder="1"/>
    <xf numFmtId="165" fontId="2" fillId="0" borderId="47" xfId="2" applyNumberFormat="1" applyBorder="1"/>
    <xf numFmtId="165" fontId="2" fillId="0" borderId="3" xfId="2" applyNumberFormat="1" applyBorder="1"/>
    <xf numFmtId="0" fontId="17" fillId="0" borderId="1" xfId="2" applyFont="1" applyBorder="1"/>
    <xf numFmtId="0" fontId="4" fillId="0" borderId="3" xfId="2" applyFont="1" applyBorder="1"/>
    <xf numFmtId="165" fontId="2" fillId="0" borderId="39" xfId="2" applyNumberFormat="1" applyBorder="1"/>
    <xf numFmtId="0" fontId="2" fillId="0" borderId="8" xfId="2" applyBorder="1"/>
    <xf numFmtId="165" fontId="2" fillId="0" borderId="52" xfId="2" applyNumberFormat="1" applyBorder="1"/>
    <xf numFmtId="0" fontId="2" fillId="0" borderId="22" xfId="2" applyBorder="1"/>
    <xf numFmtId="0" fontId="17" fillId="0" borderId="36" xfId="2" applyFont="1" applyBorder="1"/>
    <xf numFmtId="0" fontId="2" fillId="0" borderId="3" xfId="2" applyBorder="1"/>
    <xf numFmtId="0" fontId="30" fillId="0" borderId="0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top"/>
    </xf>
    <xf numFmtId="164" fontId="31" fillId="0" borderId="0" xfId="0" applyNumberFormat="1" applyFont="1" applyAlignment="1">
      <alignment vertical="top"/>
    </xf>
    <xf numFmtId="164" fontId="23" fillId="0" borderId="0" xfId="0" applyNumberFormat="1" applyFont="1"/>
    <xf numFmtId="0" fontId="23" fillId="0" borderId="0" xfId="0" applyFont="1"/>
    <xf numFmtId="0" fontId="23" fillId="0" borderId="1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32" fillId="0" borderId="37" xfId="0" applyFont="1" applyFill="1" applyBorder="1" applyAlignment="1">
      <alignment horizontal="left" vertical="center" wrapText="1"/>
    </xf>
    <xf numFmtId="164" fontId="31" fillId="0" borderId="0" xfId="0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164" fontId="33" fillId="0" borderId="37" xfId="0" applyNumberFormat="1" applyFont="1" applyFill="1" applyBorder="1" applyAlignment="1">
      <alignment horizontal="center" vertical="center"/>
    </xf>
    <xf numFmtId="0" fontId="33" fillId="0" borderId="0" xfId="0" applyFont="1"/>
    <xf numFmtId="164" fontId="33" fillId="0" borderId="0" xfId="0" applyNumberFormat="1" applyFont="1" applyAlignment="1">
      <alignment horizontal="center"/>
    </xf>
    <xf numFmtId="1" fontId="2" fillId="0" borderId="7" xfId="1" applyNumberFormat="1" applyFont="1" applyBorder="1" applyAlignment="1">
      <alignment horizontal="center" vertical="center"/>
    </xf>
    <xf numFmtId="1" fontId="2" fillId="0" borderId="14" xfId="1" applyNumberFormat="1" applyFont="1" applyBorder="1" applyAlignment="1">
      <alignment horizontal="center" vertical="center"/>
    </xf>
    <xf numFmtId="1" fontId="2" fillId="0" borderId="14" xfId="1" applyNumberFormat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1" fontId="2" fillId="0" borderId="16" xfId="1" applyNumberFormat="1" applyFont="1" applyFill="1" applyBorder="1" applyAlignment="1">
      <alignment horizontal="center" vertical="center"/>
    </xf>
    <xf numFmtId="1" fontId="2" fillId="0" borderId="24" xfId="1" applyNumberFormat="1" applyFont="1" applyFill="1" applyBorder="1" applyAlignment="1">
      <alignment horizontal="center" vertical="center"/>
    </xf>
    <xf numFmtId="1" fontId="2" fillId="0" borderId="7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1" fontId="2" fillId="0" borderId="21" xfId="1" applyNumberFormat="1" applyFont="1" applyFill="1" applyBorder="1" applyAlignment="1">
      <alignment horizontal="center" vertical="center"/>
    </xf>
    <xf numFmtId="1" fontId="2" fillId="0" borderId="29" xfId="1" applyNumberFormat="1" applyFont="1" applyBorder="1" applyAlignment="1">
      <alignment horizontal="center" vertical="center"/>
    </xf>
    <xf numFmtId="1" fontId="2" fillId="0" borderId="30" xfId="1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_rozpočet školství tab 7ab Z131207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4"/>
  <sheetViews>
    <sheetView tabSelected="1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Q10" sqref="Q10"/>
    </sheetView>
  </sheetViews>
  <sheetFormatPr defaultRowHeight="15"/>
  <cols>
    <col min="1" max="1" width="5.42578125" customWidth="1"/>
    <col min="2" max="2" width="6.42578125" customWidth="1"/>
    <col min="3" max="3" width="46" customWidth="1"/>
    <col min="4" max="4" width="12.5703125" customWidth="1"/>
    <col min="5" max="5" width="11.140625" customWidth="1"/>
    <col min="6" max="6" width="11" customWidth="1"/>
    <col min="7" max="7" width="12.28515625" customWidth="1"/>
    <col min="8" max="8" width="12.5703125" customWidth="1"/>
    <col min="9" max="9" width="9.7109375" customWidth="1"/>
    <col min="10" max="10" width="12.42578125" customWidth="1"/>
    <col min="11" max="11" width="13.42578125" customWidth="1"/>
    <col min="12" max="12" width="11.5703125" customWidth="1"/>
    <col min="13" max="13" width="11.7109375" customWidth="1"/>
    <col min="14" max="14" width="4.28515625" customWidth="1"/>
    <col min="15" max="15" width="10.85546875" style="24" hidden="1" customWidth="1"/>
    <col min="16" max="16" width="4" customWidth="1"/>
  </cols>
  <sheetData>
    <row r="1" spans="1:15">
      <c r="A1" s="84" t="s">
        <v>145</v>
      </c>
      <c r="M1" s="24" t="s">
        <v>144</v>
      </c>
    </row>
    <row r="2" spans="1:15" ht="15.75" thickBot="1">
      <c r="A2" s="85" t="s">
        <v>107</v>
      </c>
      <c r="M2" s="128" t="s">
        <v>97</v>
      </c>
    </row>
    <row r="3" spans="1:15" ht="15.75" thickBot="1">
      <c r="D3" s="200" t="s">
        <v>104</v>
      </c>
      <c r="E3" s="201"/>
      <c r="F3" s="202"/>
      <c r="G3" s="53" t="s">
        <v>98</v>
      </c>
      <c r="H3" s="54"/>
      <c r="I3" s="54"/>
      <c r="J3" s="55"/>
      <c r="K3" s="56" t="s">
        <v>99</v>
      </c>
      <c r="L3" s="57"/>
      <c r="M3" s="58"/>
    </row>
    <row r="4" spans="1:15" ht="42.75" customHeight="1" thickBot="1">
      <c r="A4" s="87" t="s">
        <v>0</v>
      </c>
      <c r="B4" s="86" t="s">
        <v>1</v>
      </c>
      <c r="C4" s="1" t="s">
        <v>108</v>
      </c>
      <c r="D4" s="2" t="s">
        <v>2</v>
      </c>
      <c r="E4" s="3" t="s">
        <v>3</v>
      </c>
      <c r="F4" s="4" t="s">
        <v>96</v>
      </c>
      <c r="G4" s="59" t="s">
        <v>100</v>
      </c>
      <c r="H4" s="60" t="s">
        <v>101</v>
      </c>
      <c r="I4" s="61" t="s">
        <v>102</v>
      </c>
      <c r="J4" s="61" t="s">
        <v>103</v>
      </c>
      <c r="K4" s="62" t="s">
        <v>105</v>
      </c>
      <c r="L4" s="63" t="s">
        <v>3</v>
      </c>
      <c r="M4" s="64" t="s">
        <v>106</v>
      </c>
      <c r="O4" s="52" t="s">
        <v>92</v>
      </c>
    </row>
    <row r="5" spans="1:15" ht="11.25" customHeight="1">
      <c r="A5" s="21"/>
      <c r="B5" s="21"/>
      <c r="C5" s="21"/>
      <c r="D5" s="21"/>
      <c r="E5" s="21"/>
      <c r="F5" s="21"/>
      <c r="G5" s="65"/>
      <c r="H5" s="66"/>
      <c r="I5" s="66"/>
      <c r="J5" s="127"/>
      <c r="K5" s="67"/>
      <c r="L5" s="68"/>
      <c r="M5" s="69"/>
      <c r="O5" s="129"/>
    </row>
    <row r="6" spans="1:15" ht="28.5">
      <c r="A6" s="5">
        <v>1</v>
      </c>
      <c r="B6" s="187">
        <v>3121</v>
      </c>
      <c r="C6" s="6" t="s">
        <v>4</v>
      </c>
      <c r="D6" s="39">
        <v>3398.4</v>
      </c>
      <c r="E6" s="40">
        <v>436.4</v>
      </c>
      <c r="F6" s="12">
        <v>392.8</v>
      </c>
      <c r="G6" s="73">
        <v>-0.1</v>
      </c>
      <c r="H6" s="74"/>
      <c r="I6" s="75"/>
      <c r="J6" s="76">
        <v>-0.1</v>
      </c>
      <c r="K6" s="70">
        <f>SUM(D6,G6:I6)</f>
        <v>3398.3</v>
      </c>
      <c r="L6" s="71">
        <f t="shared" ref="L6" si="0">E6+G6</f>
        <v>436.29999999999995</v>
      </c>
      <c r="M6" s="72">
        <v>392.7</v>
      </c>
      <c r="O6" s="18">
        <v>2</v>
      </c>
    </row>
    <row r="7" spans="1:15" ht="28.5">
      <c r="A7" s="8">
        <v>2</v>
      </c>
      <c r="B7" s="188">
        <v>3121</v>
      </c>
      <c r="C7" s="9" t="s">
        <v>5</v>
      </c>
      <c r="D7" s="39">
        <v>4255.3</v>
      </c>
      <c r="E7" s="41">
        <v>229.7</v>
      </c>
      <c r="F7" s="7">
        <v>206.7</v>
      </c>
      <c r="G7" s="73">
        <v>0</v>
      </c>
      <c r="H7" s="74"/>
      <c r="I7" s="75"/>
      <c r="J7" s="76">
        <v>0</v>
      </c>
      <c r="K7" s="70">
        <f t="shared" ref="K7:K69" si="1">SUM(D7,G7:I7)</f>
        <v>4255.3</v>
      </c>
      <c r="L7" s="71">
        <f t="shared" ref="L7:L69" si="2">E7+G7</f>
        <v>229.7</v>
      </c>
      <c r="M7" s="72">
        <v>206.7</v>
      </c>
      <c r="O7" s="18">
        <v>6</v>
      </c>
    </row>
    <row r="8" spans="1:15">
      <c r="A8" s="8">
        <v>3</v>
      </c>
      <c r="B8" s="188">
        <v>3121</v>
      </c>
      <c r="C8" s="9" t="s">
        <v>6</v>
      </c>
      <c r="D8" s="39">
        <v>1282.2</v>
      </c>
      <c r="E8" s="41">
        <v>153</v>
      </c>
      <c r="F8" s="7">
        <v>137.69999999999999</v>
      </c>
      <c r="G8" s="73">
        <v>-0.9</v>
      </c>
      <c r="H8" s="74"/>
      <c r="I8" s="75"/>
      <c r="J8" s="76">
        <v>-0.8</v>
      </c>
      <c r="K8" s="70">
        <f t="shared" si="1"/>
        <v>1281.3</v>
      </c>
      <c r="L8" s="71">
        <f t="shared" si="2"/>
        <v>152.1</v>
      </c>
      <c r="M8" s="72">
        <v>136.9</v>
      </c>
      <c r="O8" s="18">
        <v>3</v>
      </c>
    </row>
    <row r="9" spans="1:15" ht="42.75">
      <c r="A9" s="8">
        <v>12</v>
      </c>
      <c r="B9" s="188">
        <v>3122</v>
      </c>
      <c r="C9" s="9" t="s">
        <v>7</v>
      </c>
      <c r="D9" s="39">
        <v>5136.6000000000004</v>
      </c>
      <c r="E9" s="41">
        <v>151.19999999999999</v>
      </c>
      <c r="F9" s="7">
        <v>136.1</v>
      </c>
      <c r="G9" s="73">
        <v>-0.1</v>
      </c>
      <c r="H9" s="74"/>
      <c r="I9" s="75"/>
      <c r="J9" s="76">
        <v>-0.1</v>
      </c>
      <c r="K9" s="70">
        <f t="shared" si="1"/>
        <v>5136.5</v>
      </c>
      <c r="L9" s="71">
        <f t="shared" si="2"/>
        <v>151.1</v>
      </c>
      <c r="M9" s="72">
        <v>136</v>
      </c>
      <c r="O9" s="18">
        <v>5</v>
      </c>
    </row>
    <row r="10" spans="1:15" ht="28.5">
      <c r="A10" s="8">
        <v>10</v>
      </c>
      <c r="B10" s="188">
        <v>3122</v>
      </c>
      <c r="C10" s="9" t="s">
        <v>8</v>
      </c>
      <c r="D10" s="39">
        <v>1814.3</v>
      </c>
      <c r="E10" s="41">
        <v>391</v>
      </c>
      <c r="F10" s="7">
        <v>351.9</v>
      </c>
      <c r="G10" s="73">
        <v>-0.1</v>
      </c>
      <c r="H10" s="74"/>
      <c r="I10" s="75"/>
      <c r="J10" s="76">
        <v>-0.1</v>
      </c>
      <c r="K10" s="70">
        <f t="shared" si="1"/>
        <v>1814.2</v>
      </c>
      <c r="L10" s="71">
        <f t="shared" si="2"/>
        <v>390.9</v>
      </c>
      <c r="M10" s="72">
        <v>351.8</v>
      </c>
      <c r="O10" s="18">
        <v>2</v>
      </c>
    </row>
    <row r="11" spans="1:15" ht="28.5">
      <c r="A11" s="8">
        <v>7</v>
      </c>
      <c r="B11" s="189">
        <v>3122</v>
      </c>
      <c r="C11" s="22" t="s">
        <v>9</v>
      </c>
      <c r="D11" s="42">
        <v>4017.8</v>
      </c>
      <c r="E11" s="43">
        <v>638</v>
      </c>
      <c r="F11" s="23">
        <v>574.20000000000005</v>
      </c>
      <c r="G11" s="73">
        <v>-4.7</v>
      </c>
      <c r="H11" s="74"/>
      <c r="I11" s="75"/>
      <c r="J11" s="76">
        <v>-4.2</v>
      </c>
      <c r="K11" s="70">
        <f t="shared" si="1"/>
        <v>4013.1000000000004</v>
      </c>
      <c r="L11" s="71">
        <f t="shared" si="2"/>
        <v>633.29999999999995</v>
      </c>
      <c r="M11" s="72">
        <v>570</v>
      </c>
      <c r="N11" s="24"/>
      <c r="O11" s="18">
        <v>2</v>
      </c>
    </row>
    <row r="12" spans="1:15" ht="42.75">
      <c r="A12" s="8">
        <v>8</v>
      </c>
      <c r="B12" s="189">
        <v>3123</v>
      </c>
      <c r="C12" s="22" t="s">
        <v>10</v>
      </c>
      <c r="D12" s="42">
        <v>11948.6</v>
      </c>
      <c r="E12" s="43">
        <v>1481</v>
      </c>
      <c r="F12" s="23">
        <v>1332.9</v>
      </c>
      <c r="G12" s="73">
        <v>-50.1</v>
      </c>
      <c r="H12" s="126">
        <v>902</v>
      </c>
      <c r="I12" s="75"/>
      <c r="J12" s="76">
        <v>-45.1</v>
      </c>
      <c r="K12" s="70">
        <f t="shared" si="1"/>
        <v>12800.5</v>
      </c>
      <c r="L12" s="71">
        <f t="shared" si="2"/>
        <v>1430.9</v>
      </c>
      <c r="M12" s="72">
        <v>1287.8</v>
      </c>
      <c r="N12" s="24"/>
      <c r="O12" s="18">
        <v>11</v>
      </c>
    </row>
    <row r="13" spans="1:15" ht="28.5">
      <c r="A13" s="8">
        <v>9</v>
      </c>
      <c r="B13" s="189">
        <v>3123</v>
      </c>
      <c r="C13" s="22" t="s">
        <v>11</v>
      </c>
      <c r="D13" s="42">
        <v>6066.9</v>
      </c>
      <c r="E13" s="43">
        <v>1330</v>
      </c>
      <c r="F13" s="23">
        <v>1197</v>
      </c>
      <c r="G13" s="73">
        <v>101.5</v>
      </c>
      <c r="H13" s="74">
        <v>503.2</v>
      </c>
      <c r="I13" s="75"/>
      <c r="J13" s="76">
        <v>95.3</v>
      </c>
      <c r="K13" s="70">
        <f t="shared" si="1"/>
        <v>6671.5999999999995</v>
      </c>
      <c r="L13" s="71">
        <f t="shared" si="2"/>
        <v>1431.5</v>
      </c>
      <c r="M13" s="72">
        <v>1292.3</v>
      </c>
      <c r="N13" s="24"/>
      <c r="O13" s="18">
        <v>10</v>
      </c>
    </row>
    <row r="14" spans="1:15" ht="42.75">
      <c r="A14" s="13">
        <v>17</v>
      </c>
      <c r="B14" s="189">
        <v>3123</v>
      </c>
      <c r="C14" s="22" t="s">
        <v>12</v>
      </c>
      <c r="D14" s="42">
        <v>5416.5</v>
      </c>
      <c r="E14" s="43">
        <v>1173</v>
      </c>
      <c r="F14" s="23">
        <v>1055.7</v>
      </c>
      <c r="G14" s="73">
        <v>138.69999999999999</v>
      </c>
      <c r="H14" s="74">
        <v>375.4</v>
      </c>
      <c r="I14" s="75"/>
      <c r="J14" s="76">
        <v>130.30000000000001</v>
      </c>
      <c r="K14" s="70">
        <f t="shared" si="1"/>
        <v>5930.5999999999995</v>
      </c>
      <c r="L14" s="71">
        <f t="shared" si="2"/>
        <v>1311.7</v>
      </c>
      <c r="M14" s="72">
        <v>1186</v>
      </c>
      <c r="N14" s="24"/>
      <c r="O14" s="18">
        <v>6</v>
      </c>
    </row>
    <row r="15" spans="1:15" ht="28.5">
      <c r="A15" s="13">
        <v>5</v>
      </c>
      <c r="B15" s="189">
        <v>3122</v>
      </c>
      <c r="C15" s="22" t="s">
        <v>13</v>
      </c>
      <c r="D15" s="42">
        <v>4080.5</v>
      </c>
      <c r="E15" s="43">
        <v>412.5</v>
      </c>
      <c r="F15" s="23">
        <v>371.3</v>
      </c>
      <c r="G15" s="73">
        <v>-28.4</v>
      </c>
      <c r="H15" s="74"/>
      <c r="I15" s="75"/>
      <c r="J15" s="76">
        <v>-25.6</v>
      </c>
      <c r="K15" s="70">
        <f t="shared" si="1"/>
        <v>4052.1</v>
      </c>
      <c r="L15" s="71">
        <f t="shared" si="2"/>
        <v>384.1</v>
      </c>
      <c r="M15" s="72">
        <v>345.7</v>
      </c>
      <c r="N15" s="24"/>
      <c r="O15" s="18">
        <v>2</v>
      </c>
    </row>
    <row r="16" spans="1:15" ht="42.75">
      <c r="A16" s="8">
        <v>14</v>
      </c>
      <c r="B16" s="189">
        <v>3122</v>
      </c>
      <c r="C16" s="22" t="s">
        <v>14</v>
      </c>
      <c r="D16" s="42">
        <v>5325.6</v>
      </c>
      <c r="E16" s="43">
        <v>910</v>
      </c>
      <c r="F16" s="23">
        <v>819</v>
      </c>
      <c r="G16" s="73">
        <v>-39.299999999999997</v>
      </c>
      <c r="H16" s="74"/>
      <c r="I16" s="75"/>
      <c r="J16" s="76">
        <v>-35.4</v>
      </c>
      <c r="K16" s="70">
        <f t="shared" si="1"/>
        <v>5286.3</v>
      </c>
      <c r="L16" s="71">
        <f t="shared" si="2"/>
        <v>870.7</v>
      </c>
      <c r="M16" s="72">
        <v>783.6</v>
      </c>
      <c r="N16" s="24"/>
      <c r="O16" s="18">
        <v>9</v>
      </c>
    </row>
    <row r="17" spans="1:15" ht="28.5">
      <c r="A17" s="8">
        <v>145</v>
      </c>
      <c r="B17" s="189">
        <v>3123</v>
      </c>
      <c r="C17" s="22" t="s">
        <v>15</v>
      </c>
      <c r="D17" s="42">
        <v>7087.5</v>
      </c>
      <c r="E17" s="43">
        <v>1088.9000000000001</v>
      </c>
      <c r="F17" s="23">
        <v>980</v>
      </c>
      <c r="G17" s="73">
        <v>36.6</v>
      </c>
      <c r="H17" s="74">
        <v>120.4</v>
      </c>
      <c r="I17" s="75"/>
      <c r="J17" s="76">
        <v>33</v>
      </c>
      <c r="K17" s="70">
        <f t="shared" si="1"/>
        <v>7244.5</v>
      </c>
      <c r="L17" s="71">
        <f t="shared" si="2"/>
        <v>1125.5</v>
      </c>
      <c r="M17" s="72">
        <v>1013</v>
      </c>
      <c r="N17" s="24"/>
      <c r="O17" s="18">
        <v>4</v>
      </c>
    </row>
    <row r="18" spans="1:15" ht="28.5">
      <c r="A18" s="8">
        <v>18</v>
      </c>
      <c r="B18" s="189">
        <v>3123</v>
      </c>
      <c r="C18" s="22" t="s">
        <v>16</v>
      </c>
      <c r="D18" s="42">
        <v>7502.1</v>
      </c>
      <c r="E18" s="43">
        <v>777.6</v>
      </c>
      <c r="F18" s="23">
        <v>699.8</v>
      </c>
      <c r="G18" s="73">
        <v>-0.1</v>
      </c>
      <c r="H18" s="74"/>
      <c r="I18" s="75"/>
      <c r="J18" s="76">
        <v>0</v>
      </c>
      <c r="K18" s="70">
        <f t="shared" si="1"/>
        <v>7502</v>
      </c>
      <c r="L18" s="71">
        <f t="shared" si="2"/>
        <v>777.5</v>
      </c>
      <c r="M18" s="72">
        <v>699.8</v>
      </c>
      <c r="N18" s="24"/>
      <c r="O18" s="18">
        <v>25</v>
      </c>
    </row>
    <row r="19" spans="1:15" ht="28.5">
      <c r="A19" s="8">
        <v>146</v>
      </c>
      <c r="B19" s="189">
        <v>3123</v>
      </c>
      <c r="C19" s="22" t="s">
        <v>17</v>
      </c>
      <c r="D19" s="42">
        <v>2139.9</v>
      </c>
      <c r="E19" s="43">
        <v>261.10000000000002</v>
      </c>
      <c r="F19" s="23">
        <v>235</v>
      </c>
      <c r="G19" s="73">
        <v>-19.5</v>
      </c>
      <c r="H19" s="74"/>
      <c r="I19" s="75"/>
      <c r="J19" s="76">
        <v>-17.600000000000001</v>
      </c>
      <c r="K19" s="70">
        <f t="shared" si="1"/>
        <v>2120.4</v>
      </c>
      <c r="L19" s="71">
        <f t="shared" si="2"/>
        <v>241.60000000000002</v>
      </c>
      <c r="M19" s="72">
        <v>217.4</v>
      </c>
      <c r="N19" s="24"/>
      <c r="O19" s="18">
        <v>2</v>
      </c>
    </row>
    <row r="20" spans="1:15" ht="28.5">
      <c r="A20" s="8">
        <v>19</v>
      </c>
      <c r="B20" s="189">
        <v>3124</v>
      </c>
      <c r="C20" s="22" t="s">
        <v>18</v>
      </c>
      <c r="D20" s="42">
        <v>5216.5</v>
      </c>
      <c r="E20" s="43">
        <v>1503</v>
      </c>
      <c r="F20" s="23">
        <v>1352.7</v>
      </c>
      <c r="G20" s="73">
        <v>-8.8000000000000007</v>
      </c>
      <c r="H20" s="74"/>
      <c r="I20" s="75"/>
      <c r="J20" s="76">
        <v>-7.9</v>
      </c>
      <c r="K20" s="70">
        <f t="shared" si="1"/>
        <v>5207.7</v>
      </c>
      <c r="L20" s="71">
        <f t="shared" si="2"/>
        <v>1494.2</v>
      </c>
      <c r="M20" s="72">
        <v>1344.8</v>
      </c>
      <c r="N20" s="24"/>
      <c r="O20" s="18">
        <v>2</v>
      </c>
    </row>
    <row r="21" spans="1:15" ht="42.75">
      <c r="A21" s="8">
        <v>20</v>
      </c>
      <c r="B21" s="189">
        <v>3114</v>
      </c>
      <c r="C21" s="22" t="s">
        <v>19</v>
      </c>
      <c r="D21" s="42">
        <v>3607.5</v>
      </c>
      <c r="E21" s="43">
        <v>705.6</v>
      </c>
      <c r="F21" s="23">
        <v>635</v>
      </c>
      <c r="G21" s="73">
        <v>0</v>
      </c>
      <c r="H21" s="74"/>
      <c r="I21" s="75"/>
      <c r="J21" s="76">
        <v>0</v>
      </c>
      <c r="K21" s="70">
        <f t="shared" si="1"/>
        <v>3607.5</v>
      </c>
      <c r="L21" s="71">
        <f t="shared" si="2"/>
        <v>705.6</v>
      </c>
      <c r="M21" s="72">
        <v>635</v>
      </c>
      <c r="N21" s="24"/>
      <c r="O21" s="18">
        <v>7</v>
      </c>
    </row>
    <row r="22" spans="1:15" ht="28.5">
      <c r="A22" s="8">
        <v>21</v>
      </c>
      <c r="B22" s="189">
        <v>3114</v>
      </c>
      <c r="C22" s="22" t="s">
        <v>20</v>
      </c>
      <c r="D22" s="42">
        <v>6759.2</v>
      </c>
      <c r="E22" s="43">
        <v>951</v>
      </c>
      <c r="F22" s="23">
        <v>855.9</v>
      </c>
      <c r="G22" s="73">
        <v>535.29999999999995</v>
      </c>
      <c r="H22" s="74"/>
      <c r="I22" s="75"/>
      <c r="J22" s="76">
        <v>535.29999999999995</v>
      </c>
      <c r="K22" s="70">
        <f t="shared" si="1"/>
        <v>7294.5</v>
      </c>
      <c r="L22" s="71">
        <f t="shared" si="2"/>
        <v>1486.3</v>
      </c>
      <c r="M22" s="72">
        <v>1391.2</v>
      </c>
      <c r="N22" s="24"/>
      <c r="O22" s="18">
        <v>2</v>
      </c>
    </row>
    <row r="23" spans="1:15" ht="42.75">
      <c r="A23" s="8">
        <v>27</v>
      </c>
      <c r="B23" s="189">
        <v>3114</v>
      </c>
      <c r="C23" s="22" t="s">
        <v>21</v>
      </c>
      <c r="D23" s="42">
        <v>334.6</v>
      </c>
      <c r="E23" s="43">
        <v>4.8</v>
      </c>
      <c r="F23" s="23">
        <v>4.3</v>
      </c>
      <c r="G23" s="73">
        <v>-0.1</v>
      </c>
      <c r="H23" s="74"/>
      <c r="I23" s="75"/>
      <c r="J23" s="76">
        <v>-0.1</v>
      </c>
      <c r="K23" s="70">
        <f t="shared" si="1"/>
        <v>334.5</v>
      </c>
      <c r="L23" s="71">
        <f t="shared" si="2"/>
        <v>4.7</v>
      </c>
      <c r="M23" s="72">
        <v>4.2</v>
      </c>
      <c r="N23" s="24"/>
      <c r="O23" s="18">
        <v>1</v>
      </c>
    </row>
    <row r="24" spans="1:15" ht="28.5">
      <c r="A24" s="8">
        <v>24</v>
      </c>
      <c r="B24" s="189">
        <v>3114</v>
      </c>
      <c r="C24" s="22" t="s">
        <v>22</v>
      </c>
      <c r="D24" s="42">
        <v>610.79999999999995</v>
      </c>
      <c r="E24" s="43">
        <v>0</v>
      </c>
      <c r="F24" s="23">
        <v>0</v>
      </c>
      <c r="G24" s="73">
        <v>0</v>
      </c>
      <c r="H24" s="74"/>
      <c r="I24" s="75"/>
      <c r="J24" s="76">
        <v>0</v>
      </c>
      <c r="K24" s="70">
        <f t="shared" si="1"/>
        <v>610.79999999999995</v>
      </c>
      <c r="L24" s="71">
        <f t="shared" si="2"/>
        <v>0</v>
      </c>
      <c r="M24" s="72">
        <v>0</v>
      </c>
      <c r="N24" s="24"/>
      <c r="O24" s="18">
        <v>0</v>
      </c>
    </row>
    <row r="25" spans="1:15" ht="28.5">
      <c r="A25" s="8">
        <v>25</v>
      </c>
      <c r="B25" s="189">
        <v>3114</v>
      </c>
      <c r="C25" s="22" t="s">
        <v>23</v>
      </c>
      <c r="D25" s="42">
        <v>1156.4000000000001</v>
      </c>
      <c r="E25" s="43">
        <v>0</v>
      </c>
      <c r="F25" s="23">
        <v>0</v>
      </c>
      <c r="G25" s="73">
        <v>5.9</v>
      </c>
      <c r="H25" s="74"/>
      <c r="I25" s="75"/>
      <c r="J25" s="76">
        <v>5.3</v>
      </c>
      <c r="K25" s="70">
        <f t="shared" si="1"/>
        <v>1162.3000000000002</v>
      </c>
      <c r="L25" s="71">
        <f t="shared" si="2"/>
        <v>5.9</v>
      </c>
      <c r="M25" s="72">
        <v>5.3</v>
      </c>
      <c r="N25" s="24"/>
      <c r="O25" s="18">
        <v>0</v>
      </c>
    </row>
    <row r="26" spans="1:15" ht="42.75">
      <c r="A26" s="8">
        <v>155</v>
      </c>
      <c r="B26" s="189">
        <v>3146</v>
      </c>
      <c r="C26" s="22" t="s">
        <v>24</v>
      </c>
      <c r="D26" s="42">
        <v>3230.2</v>
      </c>
      <c r="E26" s="43">
        <v>54.3</v>
      </c>
      <c r="F26" s="23">
        <v>48.9</v>
      </c>
      <c r="G26" s="73">
        <v>0.1</v>
      </c>
      <c r="H26" s="74"/>
      <c r="I26" s="75"/>
      <c r="J26" s="76">
        <v>0.1</v>
      </c>
      <c r="K26" s="70">
        <f t="shared" si="1"/>
        <v>3230.2999999999997</v>
      </c>
      <c r="L26" s="71">
        <f t="shared" si="2"/>
        <v>54.4</v>
      </c>
      <c r="M26" s="72">
        <v>49</v>
      </c>
      <c r="N26" s="24"/>
      <c r="O26" s="18">
        <v>5</v>
      </c>
    </row>
    <row r="27" spans="1:15" ht="28.5">
      <c r="A27" s="8">
        <v>22</v>
      </c>
      <c r="B27" s="189">
        <v>4322</v>
      </c>
      <c r="C27" s="22" t="s">
        <v>25</v>
      </c>
      <c r="D27" s="42">
        <v>3275</v>
      </c>
      <c r="E27" s="43">
        <v>192.1</v>
      </c>
      <c r="F27" s="23">
        <v>172.9</v>
      </c>
      <c r="G27" s="73">
        <v>-49.3</v>
      </c>
      <c r="H27" s="74"/>
      <c r="I27" s="75"/>
      <c r="J27" s="76">
        <v>-44.4</v>
      </c>
      <c r="K27" s="70">
        <f t="shared" si="1"/>
        <v>3225.7</v>
      </c>
      <c r="L27" s="71">
        <f t="shared" si="2"/>
        <v>142.80000000000001</v>
      </c>
      <c r="M27" s="72">
        <v>128.5</v>
      </c>
      <c r="N27" s="24"/>
      <c r="O27" s="18">
        <v>2</v>
      </c>
    </row>
    <row r="28" spans="1:15" ht="28.5">
      <c r="A28" s="8">
        <v>32</v>
      </c>
      <c r="B28" s="189">
        <v>3147</v>
      </c>
      <c r="C28" s="14" t="s">
        <v>26</v>
      </c>
      <c r="D28" s="42">
        <v>4155.1000000000004</v>
      </c>
      <c r="E28" s="43">
        <v>1349</v>
      </c>
      <c r="F28" s="23">
        <v>1214.0999999999999</v>
      </c>
      <c r="G28" s="73">
        <v>0.1</v>
      </c>
      <c r="H28" s="74"/>
      <c r="I28" s="75"/>
      <c r="J28" s="76">
        <v>0.1</v>
      </c>
      <c r="K28" s="70">
        <f t="shared" si="1"/>
        <v>4155.2000000000007</v>
      </c>
      <c r="L28" s="71">
        <f t="shared" si="2"/>
        <v>1349.1</v>
      </c>
      <c r="M28" s="72">
        <v>1214.2</v>
      </c>
      <c r="N28" s="24"/>
      <c r="O28" s="18">
        <v>1</v>
      </c>
    </row>
    <row r="29" spans="1:15" ht="28.5">
      <c r="A29" s="8">
        <v>35</v>
      </c>
      <c r="B29" s="189">
        <v>3142</v>
      </c>
      <c r="C29" s="25" t="s">
        <v>27</v>
      </c>
      <c r="D29" s="42">
        <v>2399.9</v>
      </c>
      <c r="E29" s="43">
        <v>630.4</v>
      </c>
      <c r="F29" s="23">
        <v>567.4</v>
      </c>
      <c r="G29" s="73">
        <v>-0.1</v>
      </c>
      <c r="H29" s="74"/>
      <c r="I29" s="75"/>
      <c r="J29" s="76">
        <v>-0.1</v>
      </c>
      <c r="K29" s="70">
        <f t="shared" si="1"/>
        <v>2399.8000000000002</v>
      </c>
      <c r="L29" s="71">
        <f t="shared" si="2"/>
        <v>630.29999999999995</v>
      </c>
      <c r="M29" s="72">
        <v>567.29999999999995</v>
      </c>
      <c r="N29" s="24"/>
      <c r="O29" s="18">
        <v>0</v>
      </c>
    </row>
    <row r="30" spans="1:15" ht="57">
      <c r="A30" s="8">
        <v>52</v>
      </c>
      <c r="B30" s="190">
        <v>3149</v>
      </c>
      <c r="C30" s="14" t="s">
        <v>28</v>
      </c>
      <c r="D30" s="42">
        <v>1647</v>
      </c>
      <c r="E30" s="43">
        <v>0</v>
      </c>
      <c r="F30" s="23">
        <v>0</v>
      </c>
      <c r="G30" s="73">
        <v>0</v>
      </c>
      <c r="H30" s="74"/>
      <c r="I30" s="75"/>
      <c r="J30" s="76">
        <v>0</v>
      </c>
      <c r="K30" s="70">
        <f t="shared" si="1"/>
        <v>1647</v>
      </c>
      <c r="L30" s="71">
        <f t="shared" si="2"/>
        <v>0</v>
      </c>
      <c r="M30" s="72">
        <v>0</v>
      </c>
      <c r="N30" s="24"/>
      <c r="O30" s="18">
        <v>7</v>
      </c>
    </row>
    <row r="31" spans="1:15" ht="29.25" thickBot="1">
      <c r="A31" s="11">
        <v>153</v>
      </c>
      <c r="B31" s="191">
        <v>3119</v>
      </c>
      <c r="C31" s="26" t="s">
        <v>29</v>
      </c>
      <c r="D31" s="44">
        <v>0</v>
      </c>
      <c r="E31" s="45">
        <v>0</v>
      </c>
      <c r="F31" s="106">
        <v>0</v>
      </c>
      <c r="G31" s="107">
        <v>0</v>
      </c>
      <c r="H31" s="108"/>
      <c r="I31" s="109"/>
      <c r="J31" s="110">
        <v>0</v>
      </c>
      <c r="K31" s="111">
        <f t="shared" si="1"/>
        <v>0</v>
      </c>
      <c r="L31" s="112">
        <f t="shared" si="2"/>
        <v>0</v>
      </c>
      <c r="M31" s="113">
        <v>0</v>
      </c>
      <c r="N31" s="24"/>
      <c r="O31" s="114">
        <v>0</v>
      </c>
    </row>
    <row r="32" spans="1:15">
      <c r="A32" s="16">
        <v>90</v>
      </c>
      <c r="B32" s="192">
        <v>3121</v>
      </c>
      <c r="C32" s="34" t="s">
        <v>30</v>
      </c>
      <c r="D32" s="115">
        <v>2776.4</v>
      </c>
      <c r="E32" s="116">
        <v>185</v>
      </c>
      <c r="F32" s="117">
        <v>166.5</v>
      </c>
      <c r="G32" s="118">
        <v>-29.5</v>
      </c>
      <c r="H32" s="119"/>
      <c r="I32" s="120"/>
      <c r="J32" s="121">
        <v>-26.5</v>
      </c>
      <c r="K32" s="122">
        <f t="shared" si="1"/>
        <v>2746.9</v>
      </c>
      <c r="L32" s="123">
        <f t="shared" si="2"/>
        <v>155.5</v>
      </c>
      <c r="M32" s="124">
        <v>140</v>
      </c>
      <c r="N32" s="24"/>
      <c r="O32" s="125">
        <v>2</v>
      </c>
    </row>
    <row r="33" spans="1:15" ht="28.5">
      <c r="A33" s="8">
        <v>91</v>
      </c>
      <c r="B33" s="189">
        <v>3121</v>
      </c>
      <c r="C33" s="28" t="s">
        <v>31</v>
      </c>
      <c r="D33" s="42">
        <v>10130.200000000001</v>
      </c>
      <c r="E33" s="43">
        <v>2331.8000000000002</v>
      </c>
      <c r="F33" s="23">
        <v>2098.6</v>
      </c>
      <c r="G33" s="73">
        <v>-58.9</v>
      </c>
      <c r="H33" s="74"/>
      <c r="I33" s="75"/>
      <c r="J33" s="76">
        <v>-53</v>
      </c>
      <c r="K33" s="70">
        <f t="shared" si="1"/>
        <v>10071.300000000001</v>
      </c>
      <c r="L33" s="71">
        <f t="shared" si="2"/>
        <v>2272.9</v>
      </c>
      <c r="M33" s="72">
        <v>2045.6</v>
      </c>
      <c r="N33" s="24"/>
      <c r="O33" s="18">
        <v>6</v>
      </c>
    </row>
    <row r="34" spans="1:15" ht="28.5">
      <c r="A34" s="8">
        <v>92</v>
      </c>
      <c r="B34" s="189">
        <v>3121</v>
      </c>
      <c r="C34" s="14" t="s">
        <v>32</v>
      </c>
      <c r="D34" s="42">
        <v>2728.5</v>
      </c>
      <c r="E34" s="43">
        <v>300</v>
      </c>
      <c r="F34" s="23">
        <v>270</v>
      </c>
      <c r="G34" s="73">
        <v>1.8</v>
      </c>
      <c r="H34" s="74"/>
      <c r="I34" s="75"/>
      <c r="J34" s="76">
        <v>1.6</v>
      </c>
      <c r="K34" s="70">
        <f t="shared" si="1"/>
        <v>2730.3</v>
      </c>
      <c r="L34" s="71">
        <f t="shared" si="2"/>
        <v>301.8</v>
      </c>
      <c r="M34" s="72">
        <v>271.60000000000002</v>
      </c>
      <c r="N34" s="24"/>
      <c r="O34" s="18">
        <v>2</v>
      </c>
    </row>
    <row r="35" spans="1:15" ht="28.5">
      <c r="A35" s="8">
        <v>93</v>
      </c>
      <c r="B35" s="189">
        <v>3122</v>
      </c>
      <c r="C35" s="14" t="s">
        <v>33</v>
      </c>
      <c r="D35" s="42">
        <v>1933</v>
      </c>
      <c r="E35" s="43">
        <v>474.7</v>
      </c>
      <c r="F35" s="23">
        <v>427.2</v>
      </c>
      <c r="G35" s="73">
        <v>0</v>
      </c>
      <c r="H35" s="74"/>
      <c r="I35" s="75"/>
      <c r="J35" s="76">
        <v>0</v>
      </c>
      <c r="K35" s="70">
        <f t="shared" si="1"/>
        <v>1933</v>
      </c>
      <c r="L35" s="71">
        <f t="shared" si="2"/>
        <v>474.7</v>
      </c>
      <c r="M35" s="72">
        <v>427.2</v>
      </c>
      <c r="N35" s="24"/>
      <c r="O35" s="18">
        <v>2</v>
      </c>
    </row>
    <row r="36" spans="1:15" ht="28.5">
      <c r="A36" s="8">
        <v>95</v>
      </c>
      <c r="B36" s="189">
        <v>3122</v>
      </c>
      <c r="C36" s="14" t="s">
        <v>34</v>
      </c>
      <c r="D36" s="42">
        <v>2445.6</v>
      </c>
      <c r="E36" s="43">
        <v>358.6</v>
      </c>
      <c r="F36" s="23">
        <v>322.7</v>
      </c>
      <c r="G36" s="73">
        <v>-7.2</v>
      </c>
      <c r="H36" s="74"/>
      <c r="I36" s="75"/>
      <c r="J36" s="76">
        <v>-6.4</v>
      </c>
      <c r="K36" s="70">
        <f t="shared" si="1"/>
        <v>2438.4</v>
      </c>
      <c r="L36" s="71">
        <f t="shared" si="2"/>
        <v>351.40000000000003</v>
      </c>
      <c r="M36" s="72">
        <v>316.3</v>
      </c>
      <c r="N36" s="24"/>
      <c r="O36" s="18">
        <v>2</v>
      </c>
    </row>
    <row r="37" spans="1:15" ht="28.5">
      <c r="A37" s="8">
        <v>97</v>
      </c>
      <c r="B37" s="189">
        <v>3123</v>
      </c>
      <c r="C37" s="14" t="s">
        <v>35</v>
      </c>
      <c r="D37" s="42">
        <v>4905</v>
      </c>
      <c r="E37" s="43">
        <v>702.3</v>
      </c>
      <c r="F37" s="23">
        <v>632.1</v>
      </c>
      <c r="G37" s="73">
        <v>-13.4</v>
      </c>
      <c r="H37" s="74"/>
      <c r="I37" s="75"/>
      <c r="J37" s="76">
        <v>-12.1</v>
      </c>
      <c r="K37" s="70">
        <f t="shared" si="1"/>
        <v>4891.6000000000004</v>
      </c>
      <c r="L37" s="71">
        <f t="shared" si="2"/>
        <v>688.9</v>
      </c>
      <c r="M37" s="72">
        <v>620</v>
      </c>
      <c r="N37" s="24"/>
      <c r="O37" s="18">
        <v>2</v>
      </c>
    </row>
    <row r="38" spans="1:15" ht="28.5">
      <c r="A38" s="8">
        <v>99</v>
      </c>
      <c r="B38" s="189">
        <v>3123</v>
      </c>
      <c r="C38" s="14" t="s">
        <v>36</v>
      </c>
      <c r="D38" s="42">
        <v>3133.7</v>
      </c>
      <c r="E38" s="43">
        <v>161.80000000000001</v>
      </c>
      <c r="F38" s="23">
        <v>145.6</v>
      </c>
      <c r="G38" s="73">
        <v>-0.5</v>
      </c>
      <c r="H38" s="74">
        <v>298.39999999999998</v>
      </c>
      <c r="I38" s="75"/>
      <c r="J38" s="76">
        <v>-0.4</v>
      </c>
      <c r="K38" s="70">
        <f t="shared" si="1"/>
        <v>3431.6</v>
      </c>
      <c r="L38" s="71">
        <f t="shared" si="2"/>
        <v>161.30000000000001</v>
      </c>
      <c r="M38" s="72">
        <v>145.19999999999999</v>
      </c>
      <c r="N38" s="24"/>
      <c r="O38" s="18">
        <v>3</v>
      </c>
    </row>
    <row r="39" spans="1:15" ht="28.5">
      <c r="A39" s="8">
        <v>150</v>
      </c>
      <c r="B39" s="189">
        <v>3123</v>
      </c>
      <c r="C39" s="14" t="s">
        <v>37</v>
      </c>
      <c r="D39" s="42">
        <v>3988.7</v>
      </c>
      <c r="E39" s="43">
        <v>178.1</v>
      </c>
      <c r="F39" s="23">
        <v>160.30000000000001</v>
      </c>
      <c r="G39" s="73">
        <v>0.1</v>
      </c>
      <c r="H39" s="74">
        <v>51.6</v>
      </c>
      <c r="I39" s="75"/>
      <c r="J39" s="76">
        <v>0.1</v>
      </c>
      <c r="K39" s="70">
        <f t="shared" si="1"/>
        <v>4040.3999999999996</v>
      </c>
      <c r="L39" s="71">
        <f t="shared" si="2"/>
        <v>178.2</v>
      </c>
      <c r="M39" s="72">
        <v>160.4</v>
      </c>
      <c r="N39" s="24"/>
      <c r="O39" s="18">
        <v>2</v>
      </c>
    </row>
    <row r="40" spans="1:15" ht="28.5">
      <c r="A40" s="8">
        <v>100</v>
      </c>
      <c r="B40" s="189">
        <v>3123</v>
      </c>
      <c r="C40" s="14" t="s">
        <v>38</v>
      </c>
      <c r="D40" s="42">
        <v>3423.9</v>
      </c>
      <c r="E40" s="43">
        <v>427</v>
      </c>
      <c r="F40" s="23">
        <v>384.3</v>
      </c>
      <c r="G40" s="73">
        <v>9.5</v>
      </c>
      <c r="H40" s="74"/>
      <c r="I40" s="75"/>
      <c r="J40" s="76">
        <v>8.6</v>
      </c>
      <c r="K40" s="70">
        <f t="shared" si="1"/>
        <v>3433.4</v>
      </c>
      <c r="L40" s="71">
        <f t="shared" si="2"/>
        <v>436.5</v>
      </c>
      <c r="M40" s="72">
        <v>392.9</v>
      </c>
      <c r="N40" s="24"/>
      <c r="O40" s="18">
        <v>2</v>
      </c>
    </row>
    <row r="41" spans="1:15" ht="28.5">
      <c r="A41" s="8">
        <v>94</v>
      </c>
      <c r="B41" s="189">
        <v>3122</v>
      </c>
      <c r="C41" s="14" t="s">
        <v>39</v>
      </c>
      <c r="D41" s="42">
        <v>4599.5</v>
      </c>
      <c r="E41" s="43">
        <v>899</v>
      </c>
      <c r="F41" s="23">
        <v>809.1</v>
      </c>
      <c r="G41" s="73">
        <v>20.7</v>
      </c>
      <c r="H41" s="74">
        <v>132.4</v>
      </c>
      <c r="I41" s="75"/>
      <c r="J41" s="76">
        <v>18.600000000000001</v>
      </c>
      <c r="K41" s="70">
        <f t="shared" si="1"/>
        <v>4752.5999999999995</v>
      </c>
      <c r="L41" s="71">
        <f t="shared" si="2"/>
        <v>919.7</v>
      </c>
      <c r="M41" s="72">
        <v>827.7</v>
      </c>
      <c r="N41" s="24"/>
      <c r="O41" s="18">
        <v>3</v>
      </c>
    </row>
    <row r="42" spans="1:15" ht="28.5">
      <c r="A42" s="8">
        <v>101</v>
      </c>
      <c r="B42" s="189">
        <v>3124</v>
      </c>
      <c r="C42" s="14" t="s">
        <v>40</v>
      </c>
      <c r="D42" s="42">
        <v>2136.9</v>
      </c>
      <c r="E42" s="43">
        <v>149.1</v>
      </c>
      <c r="F42" s="23">
        <v>134.19999999999999</v>
      </c>
      <c r="G42" s="73">
        <v>0</v>
      </c>
      <c r="H42" s="74">
        <v>152.6</v>
      </c>
      <c r="I42" s="75"/>
      <c r="J42" s="76">
        <v>0</v>
      </c>
      <c r="K42" s="70">
        <f t="shared" si="1"/>
        <v>2289.5</v>
      </c>
      <c r="L42" s="71">
        <f t="shared" si="2"/>
        <v>149.1</v>
      </c>
      <c r="M42" s="72">
        <v>134.19999999999999</v>
      </c>
      <c r="N42" s="24"/>
      <c r="O42" s="18">
        <v>3</v>
      </c>
    </row>
    <row r="43" spans="1:15">
      <c r="A43" s="8">
        <v>151</v>
      </c>
      <c r="B43" s="189">
        <v>3114</v>
      </c>
      <c r="C43" s="14" t="s">
        <v>41</v>
      </c>
      <c r="D43" s="42">
        <v>527.20000000000005</v>
      </c>
      <c r="E43" s="43">
        <v>0</v>
      </c>
      <c r="F43" s="23">
        <v>0</v>
      </c>
      <c r="G43" s="73">
        <v>0</v>
      </c>
      <c r="H43" s="74"/>
      <c r="I43" s="75"/>
      <c r="J43" s="76">
        <v>0</v>
      </c>
      <c r="K43" s="70">
        <f t="shared" si="1"/>
        <v>527.20000000000005</v>
      </c>
      <c r="L43" s="71">
        <f t="shared" si="2"/>
        <v>0</v>
      </c>
      <c r="M43" s="72">
        <v>0</v>
      </c>
      <c r="N43" s="24"/>
      <c r="O43" s="18">
        <v>0</v>
      </c>
    </row>
    <row r="44" spans="1:15">
      <c r="A44" s="8">
        <v>152</v>
      </c>
      <c r="B44" s="189">
        <v>3114</v>
      </c>
      <c r="C44" s="14" t="s">
        <v>42</v>
      </c>
      <c r="D44" s="42">
        <v>1757.7</v>
      </c>
      <c r="E44" s="43">
        <v>31.6</v>
      </c>
      <c r="F44" s="23">
        <v>28.4</v>
      </c>
      <c r="G44" s="73">
        <v>0</v>
      </c>
      <c r="H44" s="74"/>
      <c r="I44" s="75"/>
      <c r="J44" s="76">
        <v>0</v>
      </c>
      <c r="K44" s="70">
        <f t="shared" si="1"/>
        <v>1757.7</v>
      </c>
      <c r="L44" s="71">
        <f t="shared" si="2"/>
        <v>31.6</v>
      </c>
      <c r="M44" s="72">
        <v>28.4</v>
      </c>
      <c r="N44" s="24"/>
      <c r="O44" s="18">
        <v>0</v>
      </c>
    </row>
    <row r="45" spans="1:15" ht="29.25" thickBot="1">
      <c r="A45" s="11">
        <v>106</v>
      </c>
      <c r="B45" s="191">
        <v>3114</v>
      </c>
      <c r="C45" s="30" t="s">
        <v>43</v>
      </c>
      <c r="D45" s="44">
        <v>265.3</v>
      </c>
      <c r="E45" s="45">
        <v>1.1000000000000001</v>
      </c>
      <c r="F45" s="106">
        <v>1</v>
      </c>
      <c r="G45" s="107">
        <v>0</v>
      </c>
      <c r="H45" s="108"/>
      <c r="I45" s="109"/>
      <c r="J45" s="110">
        <v>0</v>
      </c>
      <c r="K45" s="111">
        <f t="shared" si="1"/>
        <v>265.3</v>
      </c>
      <c r="L45" s="112">
        <f t="shared" si="2"/>
        <v>1.1000000000000001</v>
      </c>
      <c r="M45" s="113">
        <v>1</v>
      </c>
      <c r="N45" s="24"/>
      <c r="O45" s="114">
        <v>0</v>
      </c>
    </row>
    <row r="46" spans="1:15">
      <c r="A46" s="5">
        <v>38</v>
      </c>
      <c r="B46" s="193">
        <v>3121</v>
      </c>
      <c r="C46" s="28" t="s">
        <v>44</v>
      </c>
      <c r="D46" s="42">
        <v>2092.1</v>
      </c>
      <c r="E46" s="46">
        <v>88.5</v>
      </c>
      <c r="F46" s="29">
        <v>79.7</v>
      </c>
      <c r="G46" s="73">
        <v>-2.8</v>
      </c>
      <c r="H46" s="74"/>
      <c r="I46" s="75"/>
      <c r="J46" s="76">
        <v>-2.6</v>
      </c>
      <c r="K46" s="70">
        <f t="shared" si="1"/>
        <v>2089.2999999999997</v>
      </c>
      <c r="L46" s="71">
        <f t="shared" si="2"/>
        <v>85.7</v>
      </c>
      <c r="M46" s="72">
        <v>77.099999999999994</v>
      </c>
      <c r="N46" s="24"/>
      <c r="O46" s="18">
        <v>2</v>
      </c>
    </row>
    <row r="47" spans="1:15" ht="28.5">
      <c r="A47" s="8">
        <v>39</v>
      </c>
      <c r="B47" s="189">
        <v>3121</v>
      </c>
      <c r="C47" s="14" t="s">
        <v>45</v>
      </c>
      <c r="D47" s="47">
        <v>2521.8000000000002</v>
      </c>
      <c r="E47" s="43">
        <v>191.3</v>
      </c>
      <c r="F47" s="23">
        <v>172.2</v>
      </c>
      <c r="G47" s="73">
        <v>-3.5</v>
      </c>
      <c r="H47" s="74"/>
      <c r="I47" s="75"/>
      <c r="J47" s="76">
        <v>-3.2</v>
      </c>
      <c r="K47" s="70">
        <f t="shared" si="1"/>
        <v>2518.3000000000002</v>
      </c>
      <c r="L47" s="71">
        <f t="shared" si="2"/>
        <v>187.8</v>
      </c>
      <c r="M47" s="72">
        <v>169</v>
      </c>
      <c r="N47" s="24"/>
      <c r="O47" s="18">
        <v>2</v>
      </c>
    </row>
    <row r="48" spans="1:15" ht="28.5">
      <c r="A48" s="5">
        <v>40</v>
      </c>
      <c r="B48" s="194">
        <v>3121</v>
      </c>
      <c r="C48" s="28" t="s">
        <v>46</v>
      </c>
      <c r="D48" s="42">
        <v>3396.4</v>
      </c>
      <c r="E48" s="46">
        <v>598.5</v>
      </c>
      <c r="F48" s="29">
        <v>538.70000000000005</v>
      </c>
      <c r="G48" s="73">
        <v>-158</v>
      </c>
      <c r="H48" s="74"/>
      <c r="I48" s="75"/>
      <c r="J48" s="76">
        <v>-142.19999999999999</v>
      </c>
      <c r="K48" s="70">
        <f t="shared" si="1"/>
        <v>3238.4</v>
      </c>
      <c r="L48" s="71">
        <f t="shared" si="2"/>
        <v>440.5</v>
      </c>
      <c r="M48" s="72">
        <v>396.5</v>
      </c>
      <c r="N48" s="24"/>
      <c r="O48" s="18">
        <v>3</v>
      </c>
    </row>
    <row r="49" spans="1:15" ht="28.5">
      <c r="A49" s="8">
        <v>41</v>
      </c>
      <c r="B49" s="190">
        <v>3122</v>
      </c>
      <c r="C49" s="28" t="s">
        <v>47</v>
      </c>
      <c r="D49" s="42">
        <v>2048.6999999999998</v>
      </c>
      <c r="E49" s="43">
        <v>103</v>
      </c>
      <c r="F49" s="23">
        <v>92.7</v>
      </c>
      <c r="G49" s="73">
        <v>13.4</v>
      </c>
      <c r="H49" s="74"/>
      <c r="I49" s="75"/>
      <c r="J49" s="76">
        <v>12.1</v>
      </c>
      <c r="K49" s="70">
        <f t="shared" si="1"/>
        <v>2062.1</v>
      </c>
      <c r="L49" s="71">
        <f t="shared" si="2"/>
        <v>116.4</v>
      </c>
      <c r="M49" s="72">
        <v>104.8</v>
      </c>
      <c r="N49" s="24"/>
      <c r="O49" s="18">
        <v>2</v>
      </c>
    </row>
    <row r="50" spans="1:15" ht="28.5">
      <c r="A50" s="8">
        <v>44</v>
      </c>
      <c r="B50" s="190">
        <v>3123</v>
      </c>
      <c r="C50" s="14" t="s">
        <v>48</v>
      </c>
      <c r="D50" s="42">
        <v>3168.2</v>
      </c>
      <c r="E50" s="43">
        <v>787.1</v>
      </c>
      <c r="F50" s="23">
        <v>708.4</v>
      </c>
      <c r="G50" s="73">
        <v>-2.5</v>
      </c>
      <c r="H50" s="74"/>
      <c r="I50" s="75"/>
      <c r="J50" s="76">
        <v>-2.2999999999999998</v>
      </c>
      <c r="K50" s="70">
        <f t="shared" si="1"/>
        <v>3165.7</v>
      </c>
      <c r="L50" s="71">
        <f t="shared" si="2"/>
        <v>784.6</v>
      </c>
      <c r="M50" s="72">
        <v>706.1</v>
      </c>
      <c r="N50" s="24"/>
      <c r="O50" s="18">
        <v>3</v>
      </c>
    </row>
    <row r="51" spans="1:15" ht="28.5">
      <c r="A51" s="8">
        <v>147</v>
      </c>
      <c r="B51" s="190">
        <v>3123</v>
      </c>
      <c r="C51" s="14" t="s">
        <v>49</v>
      </c>
      <c r="D51" s="42">
        <v>3329.7</v>
      </c>
      <c r="E51" s="43">
        <v>511.8</v>
      </c>
      <c r="F51" s="23">
        <v>460.6</v>
      </c>
      <c r="G51" s="73">
        <v>-4.5</v>
      </c>
      <c r="H51" s="74">
        <v>150.19999999999999</v>
      </c>
      <c r="I51" s="75"/>
      <c r="J51" s="76">
        <v>-4</v>
      </c>
      <c r="K51" s="70">
        <f t="shared" si="1"/>
        <v>3475.3999999999996</v>
      </c>
      <c r="L51" s="71">
        <f t="shared" si="2"/>
        <v>507.3</v>
      </c>
      <c r="M51" s="72">
        <v>456.6</v>
      </c>
      <c r="N51" s="24"/>
      <c r="O51" s="18">
        <v>2</v>
      </c>
    </row>
    <row r="52" spans="1:15" ht="28.5">
      <c r="A52" s="8">
        <v>55</v>
      </c>
      <c r="B52" s="190">
        <v>3123</v>
      </c>
      <c r="C52" s="14" t="s">
        <v>50</v>
      </c>
      <c r="D52" s="42">
        <v>2489.9</v>
      </c>
      <c r="E52" s="43">
        <v>824</v>
      </c>
      <c r="F52" s="23">
        <v>741.6</v>
      </c>
      <c r="G52" s="73">
        <v>0</v>
      </c>
      <c r="H52" s="74"/>
      <c r="I52" s="75"/>
      <c r="J52" s="76">
        <v>0</v>
      </c>
      <c r="K52" s="70">
        <f t="shared" si="1"/>
        <v>2489.9</v>
      </c>
      <c r="L52" s="71">
        <f t="shared" si="2"/>
        <v>824</v>
      </c>
      <c r="M52" s="72">
        <v>741.6</v>
      </c>
      <c r="N52" s="24"/>
      <c r="O52" s="18">
        <v>2</v>
      </c>
    </row>
    <row r="53" spans="1:15" ht="42.75">
      <c r="A53" s="8">
        <v>57</v>
      </c>
      <c r="B53" s="190">
        <v>3123</v>
      </c>
      <c r="C53" s="14" t="s">
        <v>51</v>
      </c>
      <c r="D53" s="42">
        <v>8990.5</v>
      </c>
      <c r="E53" s="43">
        <v>1469.8</v>
      </c>
      <c r="F53" s="23">
        <v>1322.8</v>
      </c>
      <c r="G53" s="73">
        <v>16.2</v>
      </c>
      <c r="H53" s="126">
        <v>274</v>
      </c>
      <c r="I53" s="75"/>
      <c r="J53" s="76">
        <v>14.6</v>
      </c>
      <c r="K53" s="70">
        <f t="shared" si="1"/>
        <v>9280.7000000000007</v>
      </c>
      <c r="L53" s="71">
        <f t="shared" si="2"/>
        <v>1486</v>
      </c>
      <c r="M53" s="72">
        <v>1337.4</v>
      </c>
      <c r="N53" s="24"/>
      <c r="O53" s="18">
        <v>5</v>
      </c>
    </row>
    <row r="54" spans="1:15" ht="42.75">
      <c r="A54" s="8">
        <v>54</v>
      </c>
      <c r="B54" s="190">
        <v>3123</v>
      </c>
      <c r="C54" s="14" t="s">
        <v>52</v>
      </c>
      <c r="D54" s="42">
        <v>2766.6</v>
      </c>
      <c r="E54" s="43">
        <v>195.6</v>
      </c>
      <c r="F54" s="23">
        <v>176</v>
      </c>
      <c r="G54" s="73">
        <v>0</v>
      </c>
      <c r="H54" s="74"/>
      <c r="I54" s="75"/>
      <c r="J54" s="76">
        <v>0</v>
      </c>
      <c r="K54" s="70">
        <f t="shared" si="1"/>
        <v>2766.6</v>
      </c>
      <c r="L54" s="71">
        <f t="shared" si="2"/>
        <v>195.6</v>
      </c>
      <c r="M54" s="72">
        <v>176</v>
      </c>
      <c r="N54" s="24"/>
      <c r="O54" s="18">
        <v>1</v>
      </c>
    </row>
    <row r="55" spans="1:15">
      <c r="A55" s="8">
        <v>53</v>
      </c>
      <c r="B55" s="190">
        <v>3123</v>
      </c>
      <c r="C55" s="31" t="s">
        <v>53</v>
      </c>
      <c r="D55" s="42">
        <v>4178.6000000000004</v>
      </c>
      <c r="E55" s="43">
        <v>490</v>
      </c>
      <c r="F55" s="23">
        <v>441</v>
      </c>
      <c r="G55" s="73">
        <v>-15.6</v>
      </c>
      <c r="H55" s="126">
        <v>468</v>
      </c>
      <c r="I55" s="75"/>
      <c r="J55" s="76">
        <v>-14</v>
      </c>
      <c r="K55" s="70">
        <f t="shared" si="1"/>
        <v>4631</v>
      </c>
      <c r="L55" s="71">
        <f t="shared" si="2"/>
        <v>474.4</v>
      </c>
      <c r="M55" s="72">
        <v>427</v>
      </c>
      <c r="N55" s="24"/>
      <c r="O55" s="18">
        <v>3</v>
      </c>
    </row>
    <row r="56" spans="1:15" ht="42.75">
      <c r="A56" s="8">
        <v>42</v>
      </c>
      <c r="B56" s="190">
        <v>3122</v>
      </c>
      <c r="C56" s="14" t="s">
        <v>54</v>
      </c>
      <c r="D56" s="42">
        <v>5699</v>
      </c>
      <c r="E56" s="43">
        <v>1297.2</v>
      </c>
      <c r="F56" s="23">
        <v>1167.5</v>
      </c>
      <c r="G56" s="73">
        <v>60.6</v>
      </c>
      <c r="H56" s="74">
        <v>166.4</v>
      </c>
      <c r="I56" s="75"/>
      <c r="J56" s="76">
        <v>56.9</v>
      </c>
      <c r="K56" s="70">
        <f t="shared" si="1"/>
        <v>5926</v>
      </c>
      <c r="L56" s="71">
        <f t="shared" si="2"/>
        <v>1357.8</v>
      </c>
      <c r="M56" s="72">
        <v>1224.4000000000001</v>
      </c>
      <c r="N56" s="24"/>
      <c r="O56" s="18">
        <v>3</v>
      </c>
    </row>
    <row r="57" spans="1:15" ht="29.25">
      <c r="A57" s="8">
        <v>45</v>
      </c>
      <c r="B57" s="190">
        <v>3124</v>
      </c>
      <c r="C57" s="32" t="s">
        <v>55</v>
      </c>
      <c r="D57" s="42">
        <v>7881.8</v>
      </c>
      <c r="E57" s="43">
        <v>1272</v>
      </c>
      <c r="F57" s="23">
        <v>1144.8</v>
      </c>
      <c r="G57" s="73">
        <v>13.1</v>
      </c>
      <c r="H57" s="126">
        <v>32</v>
      </c>
      <c r="I57" s="75"/>
      <c r="J57" s="76">
        <v>11.8</v>
      </c>
      <c r="K57" s="70">
        <f t="shared" si="1"/>
        <v>7926.9000000000005</v>
      </c>
      <c r="L57" s="71">
        <f t="shared" si="2"/>
        <v>1285.0999999999999</v>
      </c>
      <c r="M57" s="72">
        <v>1156.5999999999999</v>
      </c>
      <c r="N57" s="24"/>
      <c r="O57" s="18">
        <v>5</v>
      </c>
    </row>
    <row r="58" spans="1:15" ht="28.5">
      <c r="A58" s="8">
        <v>63</v>
      </c>
      <c r="B58" s="190">
        <v>3114</v>
      </c>
      <c r="C58" s="14" t="s">
        <v>56</v>
      </c>
      <c r="D58" s="42">
        <v>1271</v>
      </c>
      <c r="E58" s="43">
        <v>0</v>
      </c>
      <c r="F58" s="23">
        <v>0</v>
      </c>
      <c r="G58" s="73">
        <v>30.8</v>
      </c>
      <c r="H58" s="74"/>
      <c r="I58" s="75"/>
      <c r="J58" s="76">
        <v>27.7</v>
      </c>
      <c r="K58" s="70">
        <f t="shared" si="1"/>
        <v>1301.8</v>
      </c>
      <c r="L58" s="71">
        <f t="shared" si="2"/>
        <v>30.8</v>
      </c>
      <c r="M58" s="72">
        <v>27.7</v>
      </c>
      <c r="N58" s="24"/>
      <c r="O58" s="18">
        <v>0</v>
      </c>
    </row>
    <row r="59" spans="1:15" ht="28.5">
      <c r="A59" s="8">
        <v>62</v>
      </c>
      <c r="B59" s="190">
        <v>3114</v>
      </c>
      <c r="C59" s="14" t="s">
        <v>57</v>
      </c>
      <c r="D59" s="42">
        <v>851.3</v>
      </c>
      <c r="E59" s="43">
        <v>0</v>
      </c>
      <c r="F59" s="23">
        <v>0</v>
      </c>
      <c r="G59" s="73">
        <v>0</v>
      </c>
      <c r="H59" s="74"/>
      <c r="I59" s="75"/>
      <c r="J59" s="76">
        <v>0</v>
      </c>
      <c r="K59" s="70">
        <f t="shared" si="1"/>
        <v>851.3</v>
      </c>
      <c r="L59" s="71">
        <f t="shared" si="2"/>
        <v>0</v>
      </c>
      <c r="M59" s="72">
        <v>0</v>
      </c>
      <c r="N59" s="24"/>
      <c r="O59" s="18">
        <v>0</v>
      </c>
    </row>
    <row r="60" spans="1:15" ht="28.5">
      <c r="A60" s="13">
        <v>46</v>
      </c>
      <c r="B60" s="189">
        <v>3114</v>
      </c>
      <c r="C60" s="14" t="s">
        <v>58</v>
      </c>
      <c r="D60" s="42">
        <v>2699.3</v>
      </c>
      <c r="E60" s="43">
        <v>393.1</v>
      </c>
      <c r="F60" s="23">
        <v>353.8</v>
      </c>
      <c r="G60" s="73">
        <v>11.7</v>
      </c>
      <c r="H60" s="74"/>
      <c r="I60" s="75"/>
      <c r="J60" s="76">
        <v>10.5</v>
      </c>
      <c r="K60" s="70">
        <f t="shared" si="1"/>
        <v>2711</v>
      </c>
      <c r="L60" s="71">
        <f t="shared" si="2"/>
        <v>404.8</v>
      </c>
      <c r="M60" s="72">
        <v>364.3</v>
      </c>
      <c r="N60" s="24"/>
      <c r="O60" s="18">
        <v>1</v>
      </c>
    </row>
    <row r="61" spans="1:15" ht="28.5">
      <c r="A61" s="8">
        <v>49</v>
      </c>
      <c r="B61" s="190">
        <v>4322</v>
      </c>
      <c r="C61" s="14" t="s">
        <v>59</v>
      </c>
      <c r="D61" s="42">
        <v>4880.3999999999996</v>
      </c>
      <c r="E61" s="43">
        <v>440</v>
      </c>
      <c r="F61" s="23">
        <v>396</v>
      </c>
      <c r="G61" s="73">
        <v>-8.6</v>
      </c>
      <c r="H61" s="74"/>
      <c r="I61" s="75"/>
      <c r="J61" s="76">
        <v>-7.7</v>
      </c>
      <c r="K61" s="70">
        <f t="shared" si="1"/>
        <v>4871.7999999999993</v>
      </c>
      <c r="L61" s="71">
        <f t="shared" si="2"/>
        <v>431.4</v>
      </c>
      <c r="M61" s="72">
        <v>388.3</v>
      </c>
      <c r="N61" s="24"/>
      <c r="O61" s="18">
        <v>1</v>
      </c>
    </row>
    <row r="62" spans="1:15" ht="15.75" thickBot="1">
      <c r="A62" s="15">
        <v>58</v>
      </c>
      <c r="B62" s="195">
        <v>3114</v>
      </c>
      <c r="C62" s="33" t="s">
        <v>60</v>
      </c>
      <c r="D62" s="44">
        <v>1048.5999999999999</v>
      </c>
      <c r="E62" s="45">
        <v>151.30000000000001</v>
      </c>
      <c r="F62" s="27">
        <v>136.19999999999999</v>
      </c>
      <c r="G62" s="73">
        <v>0.1</v>
      </c>
      <c r="H62" s="74"/>
      <c r="I62" s="75"/>
      <c r="J62" s="76">
        <v>0.1</v>
      </c>
      <c r="K62" s="70">
        <f t="shared" si="1"/>
        <v>1048.6999999999998</v>
      </c>
      <c r="L62" s="71">
        <f t="shared" si="2"/>
        <v>151.4</v>
      </c>
      <c r="M62" s="72">
        <v>136.30000000000001</v>
      </c>
      <c r="N62" s="24"/>
      <c r="O62" s="18">
        <v>0</v>
      </c>
    </row>
    <row r="63" spans="1:15" ht="28.5">
      <c r="A63" s="16">
        <v>67</v>
      </c>
      <c r="B63" s="196">
        <v>3121</v>
      </c>
      <c r="C63" s="34" t="s">
        <v>61</v>
      </c>
      <c r="D63" s="42">
        <v>3471.4</v>
      </c>
      <c r="E63" s="46">
        <v>483.7</v>
      </c>
      <c r="F63" s="117">
        <v>435.3</v>
      </c>
      <c r="G63" s="118">
        <v>-3.8</v>
      </c>
      <c r="H63" s="119"/>
      <c r="I63" s="120"/>
      <c r="J63" s="121">
        <v>-3.4</v>
      </c>
      <c r="K63" s="122">
        <f t="shared" si="1"/>
        <v>3467.6</v>
      </c>
      <c r="L63" s="123">
        <f t="shared" si="2"/>
        <v>479.9</v>
      </c>
      <c r="M63" s="124">
        <v>431.9</v>
      </c>
      <c r="N63" s="24"/>
      <c r="O63" s="125">
        <v>15</v>
      </c>
    </row>
    <row r="64" spans="1:15">
      <c r="A64" s="8">
        <v>68</v>
      </c>
      <c r="B64" s="190">
        <v>3121</v>
      </c>
      <c r="C64" s="14" t="s">
        <v>62</v>
      </c>
      <c r="D64" s="42">
        <v>2361.6999999999998</v>
      </c>
      <c r="E64" s="43">
        <v>430.8</v>
      </c>
      <c r="F64" s="23">
        <v>387.7</v>
      </c>
      <c r="G64" s="73">
        <v>-8.4</v>
      </c>
      <c r="H64" s="74"/>
      <c r="I64" s="75"/>
      <c r="J64" s="76">
        <v>-7.5</v>
      </c>
      <c r="K64" s="70">
        <f t="shared" si="1"/>
        <v>2353.2999999999997</v>
      </c>
      <c r="L64" s="71">
        <f t="shared" si="2"/>
        <v>422.40000000000003</v>
      </c>
      <c r="M64" s="72">
        <v>380.2</v>
      </c>
      <c r="N64" s="24"/>
      <c r="O64" s="18">
        <v>2</v>
      </c>
    </row>
    <row r="65" spans="1:15" ht="28.5">
      <c r="A65" s="15">
        <v>71</v>
      </c>
      <c r="B65" s="195">
        <v>3122</v>
      </c>
      <c r="C65" s="33" t="s">
        <v>63</v>
      </c>
      <c r="D65" s="47">
        <v>2581.3000000000002</v>
      </c>
      <c r="E65" s="43">
        <v>39.799999999999997</v>
      </c>
      <c r="F65" s="23">
        <v>35.799999999999997</v>
      </c>
      <c r="G65" s="73">
        <v>46.1</v>
      </c>
      <c r="H65" s="74"/>
      <c r="I65" s="75"/>
      <c r="J65" s="76">
        <v>41.5</v>
      </c>
      <c r="K65" s="70">
        <f t="shared" si="1"/>
        <v>2627.4</v>
      </c>
      <c r="L65" s="71">
        <f t="shared" si="2"/>
        <v>85.9</v>
      </c>
      <c r="M65" s="72">
        <v>77.3</v>
      </c>
      <c r="N65" s="24"/>
      <c r="O65" s="18">
        <v>2</v>
      </c>
    </row>
    <row r="66" spans="1:15" ht="42.75">
      <c r="A66" s="8">
        <v>70</v>
      </c>
      <c r="B66" s="189">
        <v>3122</v>
      </c>
      <c r="C66" s="14" t="s">
        <v>64</v>
      </c>
      <c r="D66" s="42">
        <v>2559.1</v>
      </c>
      <c r="E66" s="46">
        <v>375.4</v>
      </c>
      <c r="F66" s="29">
        <v>337.9</v>
      </c>
      <c r="G66" s="73">
        <v>0</v>
      </c>
      <c r="H66" s="74"/>
      <c r="I66" s="75"/>
      <c r="J66" s="76">
        <v>0</v>
      </c>
      <c r="K66" s="70">
        <f t="shared" si="1"/>
        <v>2559.1</v>
      </c>
      <c r="L66" s="71">
        <f t="shared" si="2"/>
        <v>375.4</v>
      </c>
      <c r="M66" s="72">
        <v>337.9</v>
      </c>
      <c r="N66" s="24"/>
      <c r="O66" s="18">
        <v>2</v>
      </c>
    </row>
    <row r="67" spans="1:15" ht="28.5">
      <c r="A67" s="8">
        <v>154</v>
      </c>
      <c r="B67" s="189">
        <v>3122</v>
      </c>
      <c r="C67" s="28" t="s">
        <v>65</v>
      </c>
      <c r="D67" s="42">
        <v>12722.8</v>
      </c>
      <c r="E67" s="43">
        <v>3611.4</v>
      </c>
      <c r="F67" s="23">
        <v>3250.3</v>
      </c>
      <c r="G67" s="73">
        <v>-3.8</v>
      </c>
      <c r="H67" s="74"/>
      <c r="I67" s="75"/>
      <c r="J67" s="76">
        <v>-3.5</v>
      </c>
      <c r="K67" s="70">
        <f t="shared" si="1"/>
        <v>12719</v>
      </c>
      <c r="L67" s="71">
        <f t="shared" si="2"/>
        <v>3607.6</v>
      </c>
      <c r="M67" s="72">
        <v>3246.8</v>
      </c>
      <c r="N67" s="24"/>
      <c r="O67" s="18">
        <v>7</v>
      </c>
    </row>
    <row r="68" spans="1:15" ht="43.5">
      <c r="A68" s="8">
        <v>72</v>
      </c>
      <c r="B68" s="189">
        <v>3122</v>
      </c>
      <c r="C68" s="38" t="s">
        <v>66</v>
      </c>
      <c r="D68" s="42">
        <v>6056.6</v>
      </c>
      <c r="E68" s="43">
        <v>757</v>
      </c>
      <c r="F68" s="23">
        <v>681.3</v>
      </c>
      <c r="G68" s="73">
        <v>58.9</v>
      </c>
      <c r="H68" s="74">
        <v>149.19999999999999</v>
      </c>
      <c r="I68" s="75"/>
      <c r="J68" s="76">
        <v>55.3</v>
      </c>
      <c r="K68" s="70">
        <f t="shared" si="1"/>
        <v>6264.7</v>
      </c>
      <c r="L68" s="71">
        <f t="shared" si="2"/>
        <v>815.9</v>
      </c>
      <c r="M68" s="72">
        <v>736.6</v>
      </c>
      <c r="N68" s="24"/>
      <c r="O68" s="18">
        <v>4</v>
      </c>
    </row>
    <row r="69" spans="1:15" ht="28.5">
      <c r="A69" s="8">
        <v>81</v>
      </c>
      <c r="B69" s="189">
        <v>3114</v>
      </c>
      <c r="C69" s="14" t="s">
        <v>67</v>
      </c>
      <c r="D69" s="42">
        <v>1542</v>
      </c>
      <c r="E69" s="43">
        <v>30.9</v>
      </c>
      <c r="F69" s="23">
        <v>27.8</v>
      </c>
      <c r="G69" s="73">
        <v>0</v>
      </c>
      <c r="H69" s="74"/>
      <c r="I69" s="75"/>
      <c r="J69" s="76">
        <v>0</v>
      </c>
      <c r="K69" s="70">
        <f t="shared" si="1"/>
        <v>1542</v>
      </c>
      <c r="L69" s="71">
        <f t="shared" si="2"/>
        <v>30.9</v>
      </c>
      <c r="M69" s="72">
        <v>27.8</v>
      </c>
      <c r="N69" s="24"/>
      <c r="O69" s="18">
        <v>0</v>
      </c>
    </row>
    <row r="70" spans="1:15" ht="28.5">
      <c r="A70" s="13">
        <v>83</v>
      </c>
      <c r="B70" s="189">
        <v>3114</v>
      </c>
      <c r="C70" s="14" t="s">
        <v>68</v>
      </c>
      <c r="D70" s="42">
        <v>1085.7</v>
      </c>
      <c r="E70" s="43">
        <v>0</v>
      </c>
      <c r="F70" s="23">
        <v>0</v>
      </c>
      <c r="G70" s="73">
        <v>0</v>
      </c>
      <c r="H70" s="74"/>
      <c r="I70" s="75"/>
      <c r="J70" s="76">
        <v>0</v>
      </c>
      <c r="K70" s="70">
        <f t="shared" ref="K70:K94" si="3">SUM(D70,G70:I70)</f>
        <v>1085.7</v>
      </c>
      <c r="L70" s="71">
        <f t="shared" ref="L70:L94" si="4">E70+G70</f>
        <v>0</v>
      </c>
      <c r="M70" s="72">
        <v>0</v>
      </c>
      <c r="N70" s="24"/>
      <c r="O70" s="18">
        <v>0</v>
      </c>
    </row>
    <row r="71" spans="1:15">
      <c r="A71" s="8">
        <v>79</v>
      </c>
      <c r="B71" s="189">
        <v>3114</v>
      </c>
      <c r="C71" s="14" t="s">
        <v>69</v>
      </c>
      <c r="D71" s="42">
        <v>564.1</v>
      </c>
      <c r="E71" s="43">
        <v>46.4</v>
      </c>
      <c r="F71" s="23">
        <v>41.8</v>
      </c>
      <c r="G71" s="73">
        <v>0</v>
      </c>
      <c r="H71" s="74"/>
      <c r="I71" s="75"/>
      <c r="J71" s="76">
        <v>0</v>
      </c>
      <c r="K71" s="70">
        <f t="shared" si="3"/>
        <v>564.1</v>
      </c>
      <c r="L71" s="71">
        <f t="shared" si="4"/>
        <v>46.4</v>
      </c>
      <c r="M71" s="72">
        <v>41.8</v>
      </c>
      <c r="N71" s="24"/>
      <c r="O71" s="18">
        <v>0</v>
      </c>
    </row>
    <row r="72" spans="1:15">
      <c r="A72" s="8">
        <v>74</v>
      </c>
      <c r="B72" s="189">
        <v>4322</v>
      </c>
      <c r="C72" s="14" t="s">
        <v>95</v>
      </c>
      <c r="D72" s="42">
        <v>1734.9</v>
      </c>
      <c r="E72" s="43">
        <v>76.7</v>
      </c>
      <c r="F72" s="23">
        <v>69</v>
      </c>
      <c r="G72" s="73">
        <v>0</v>
      </c>
      <c r="H72" s="74"/>
      <c r="I72" s="75"/>
      <c r="J72" s="76">
        <v>0</v>
      </c>
      <c r="K72" s="70">
        <f t="shared" si="3"/>
        <v>1734.9</v>
      </c>
      <c r="L72" s="71">
        <f t="shared" si="4"/>
        <v>76.7</v>
      </c>
      <c r="M72" s="72">
        <v>69</v>
      </c>
      <c r="N72" s="24"/>
      <c r="O72" s="18">
        <v>2</v>
      </c>
    </row>
    <row r="73" spans="1:15" ht="15.75" thickBot="1">
      <c r="A73" s="15">
        <v>80</v>
      </c>
      <c r="B73" s="197">
        <v>4322</v>
      </c>
      <c r="C73" s="33" t="s">
        <v>70</v>
      </c>
      <c r="D73" s="44">
        <v>2582.6999999999998</v>
      </c>
      <c r="E73" s="45">
        <v>248.1</v>
      </c>
      <c r="F73" s="106">
        <v>223.3</v>
      </c>
      <c r="G73" s="107">
        <v>-42.7</v>
      </c>
      <c r="H73" s="108"/>
      <c r="I73" s="109"/>
      <c r="J73" s="110">
        <v>-38.4</v>
      </c>
      <c r="K73" s="111">
        <f t="shared" si="3"/>
        <v>2540</v>
      </c>
      <c r="L73" s="112">
        <f t="shared" si="4"/>
        <v>205.39999999999998</v>
      </c>
      <c r="M73" s="113">
        <v>184.9</v>
      </c>
      <c r="N73" s="24"/>
      <c r="O73" s="114">
        <v>0</v>
      </c>
    </row>
    <row r="74" spans="1:15" ht="28.5">
      <c r="A74" s="16">
        <v>109</v>
      </c>
      <c r="B74" s="192">
        <v>3121</v>
      </c>
      <c r="C74" s="34" t="s">
        <v>71</v>
      </c>
      <c r="D74" s="42">
        <v>2154.9</v>
      </c>
      <c r="E74" s="46">
        <v>12.5</v>
      </c>
      <c r="F74" s="117">
        <v>11.3</v>
      </c>
      <c r="G74" s="118">
        <v>0</v>
      </c>
      <c r="H74" s="119"/>
      <c r="I74" s="120"/>
      <c r="J74" s="121">
        <v>0</v>
      </c>
      <c r="K74" s="122">
        <f t="shared" si="3"/>
        <v>2154.9</v>
      </c>
      <c r="L74" s="123">
        <f t="shared" si="4"/>
        <v>12.5</v>
      </c>
      <c r="M74" s="124">
        <v>11.3</v>
      </c>
      <c r="N74" s="24"/>
      <c r="O74" s="125">
        <v>2</v>
      </c>
    </row>
    <row r="75" spans="1:15">
      <c r="A75" s="8">
        <v>110</v>
      </c>
      <c r="B75" s="189">
        <v>3121</v>
      </c>
      <c r="C75" s="14" t="s">
        <v>72</v>
      </c>
      <c r="D75" s="42">
        <v>5641.3</v>
      </c>
      <c r="E75" s="43">
        <v>1085.4000000000001</v>
      </c>
      <c r="F75" s="23">
        <v>976.9</v>
      </c>
      <c r="G75" s="73">
        <v>0.3</v>
      </c>
      <c r="H75" s="74"/>
      <c r="I75" s="75"/>
      <c r="J75" s="76">
        <v>0.2</v>
      </c>
      <c r="K75" s="70">
        <f t="shared" si="3"/>
        <v>5641.6</v>
      </c>
      <c r="L75" s="71">
        <f t="shared" si="4"/>
        <v>1085.7</v>
      </c>
      <c r="M75" s="72">
        <v>977.1</v>
      </c>
      <c r="N75" s="24"/>
      <c r="O75" s="18">
        <v>2</v>
      </c>
    </row>
    <row r="76" spans="1:15">
      <c r="A76" s="15">
        <v>113</v>
      </c>
      <c r="B76" s="197">
        <v>3121</v>
      </c>
      <c r="C76" s="33" t="s">
        <v>73</v>
      </c>
      <c r="D76" s="47">
        <v>3348.3</v>
      </c>
      <c r="E76" s="43">
        <v>33</v>
      </c>
      <c r="F76" s="23">
        <v>29.7</v>
      </c>
      <c r="G76" s="73">
        <v>0.1</v>
      </c>
      <c r="H76" s="74"/>
      <c r="I76" s="75"/>
      <c r="J76" s="76">
        <v>0.1</v>
      </c>
      <c r="K76" s="70">
        <f t="shared" si="3"/>
        <v>3348.4</v>
      </c>
      <c r="L76" s="71">
        <f t="shared" si="4"/>
        <v>33.1</v>
      </c>
      <c r="M76" s="72">
        <v>29.8</v>
      </c>
      <c r="N76" s="24"/>
      <c r="O76" s="18">
        <v>2</v>
      </c>
    </row>
    <row r="77" spans="1:15" ht="28.5">
      <c r="A77" s="8">
        <v>111</v>
      </c>
      <c r="B77" s="189">
        <v>3121</v>
      </c>
      <c r="C77" s="14" t="s">
        <v>74</v>
      </c>
      <c r="D77" s="42">
        <v>2310.6999999999998</v>
      </c>
      <c r="E77" s="46">
        <v>679.9</v>
      </c>
      <c r="F77" s="29">
        <v>611.9</v>
      </c>
      <c r="G77" s="73">
        <v>50.2</v>
      </c>
      <c r="H77" s="74"/>
      <c r="I77" s="75"/>
      <c r="J77" s="76">
        <v>45.2</v>
      </c>
      <c r="K77" s="70">
        <f t="shared" si="3"/>
        <v>2360.8999999999996</v>
      </c>
      <c r="L77" s="71">
        <f t="shared" si="4"/>
        <v>730.1</v>
      </c>
      <c r="M77" s="72">
        <v>657.1</v>
      </c>
      <c r="N77" s="24"/>
      <c r="O77" s="18">
        <v>2</v>
      </c>
    </row>
    <row r="78" spans="1:15" ht="28.5">
      <c r="A78" s="8">
        <v>114</v>
      </c>
      <c r="B78" s="189">
        <v>3122</v>
      </c>
      <c r="C78" s="28" t="s">
        <v>75</v>
      </c>
      <c r="D78" s="42">
        <v>1544.5</v>
      </c>
      <c r="E78" s="43">
        <v>203.5</v>
      </c>
      <c r="F78" s="23">
        <v>183.2</v>
      </c>
      <c r="G78" s="73">
        <v>0</v>
      </c>
      <c r="H78" s="74"/>
      <c r="I78" s="75"/>
      <c r="J78" s="76">
        <v>0</v>
      </c>
      <c r="K78" s="70">
        <f t="shared" si="3"/>
        <v>1544.5</v>
      </c>
      <c r="L78" s="71">
        <f t="shared" si="4"/>
        <v>203.5</v>
      </c>
      <c r="M78" s="72">
        <v>183.2</v>
      </c>
      <c r="N78" s="24"/>
      <c r="O78" s="18">
        <v>3</v>
      </c>
    </row>
    <row r="79" spans="1:15" ht="28.5">
      <c r="A79" s="8">
        <v>120</v>
      </c>
      <c r="B79" s="189">
        <v>3123</v>
      </c>
      <c r="C79" s="14" t="s">
        <v>76</v>
      </c>
      <c r="D79" s="42">
        <v>1735.5</v>
      </c>
      <c r="E79" s="43">
        <v>221.6</v>
      </c>
      <c r="F79" s="23">
        <v>199.4</v>
      </c>
      <c r="G79" s="73">
        <v>1.7</v>
      </c>
      <c r="H79" s="74">
        <v>20.399999999999999</v>
      </c>
      <c r="I79" s="75"/>
      <c r="J79" s="76">
        <v>1.6</v>
      </c>
      <c r="K79" s="70">
        <f t="shared" si="3"/>
        <v>1757.6000000000001</v>
      </c>
      <c r="L79" s="71">
        <f t="shared" si="4"/>
        <v>223.29999999999998</v>
      </c>
      <c r="M79" s="72">
        <v>201</v>
      </c>
      <c r="N79" s="24"/>
      <c r="O79" s="18">
        <v>3</v>
      </c>
    </row>
    <row r="80" spans="1:15" ht="42.75">
      <c r="A80" s="8">
        <v>118</v>
      </c>
      <c r="B80" s="189">
        <v>3123</v>
      </c>
      <c r="C80" s="14" t="s">
        <v>77</v>
      </c>
      <c r="D80" s="42">
        <v>5533.2</v>
      </c>
      <c r="E80" s="43">
        <v>668</v>
      </c>
      <c r="F80" s="23">
        <v>601.20000000000005</v>
      </c>
      <c r="G80" s="73">
        <v>1.9</v>
      </c>
      <c r="H80" s="74"/>
      <c r="I80" s="75"/>
      <c r="J80" s="76">
        <v>1.7</v>
      </c>
      <c r="K80" s="70">
        <f t="shared" si="3"/>
        <v>5535.0999999999995</v>
      </c>
      <c r="L80" s="71">
        <f t="shared" si="4"/>
        <v>669.9</v>
      </c>
      <c r="M80" s="72">
        <v>602.9</v>
      </c>
      <c r="N80" s="24"/>
      <c r="O80" s="18">
        <v>10</v>
      </c>
    </row>
    <row r="81" spans="1:15">
      <c r="A81" s="8">
        <v>119</v>
      </c>
      <c r="B81" s="189">
        <v>3123</v>
      </c>
      <c r="C81" s="14" t="s">
        <v>78</v>
      </c>
      <c r="D81" s="42">
        <v>6252</v>
      </c>
      <c r="E81" s="43">
        <v>1113</v>
      </c>
      <c r="F81" s="23">
        <v>1001.7</v>
      </c>
      <c r="G81" s="73">
        <v>131.19999999999999</v>
      </c>
      <c r="H81" s="74">
        <v>607.79999999999995</v>
      </c>
      <c r="I81" s="75"/>
      <c r="J81" s="76">
        <v>123.2</v>
      </c>
      <c r="K81" s="70">
        <f t="shared" si="3"/>
        <v>6991</v>
      </c>
      <c r="L81" s="71">
        <f t="shared" si="4"/>
        <v>1244.2</v>
      </c>
      <c r="M81" s="72">
        <v>1124.9000000000001</v>
      </c>
      <c r="N81" s="24"/>
      <c r="O81" s="18">
        <v>15</v>
      </c>
    </row>
    <row r="82" spans="1:15" ht="28.5">
      <c r="A82" s="8">
        <v>115</v>
      </c>
      <c r="B82" s="189">
        <v>3122</v>
      </c>
      <c r="C82" s="14" t="s">
        <v>79</v>
      </c>
      <c r="D82" s="42">
        <v>2604</v>
      </c>
      <c r="E82" s="43">
        <v>394.4</v>
      </c>
      <c r="F82" s="23">
        <v>355</v>
      </c>
      <c r="G82" s="73">
        <v>17.8</v>
      </c>
      <c r="H82" s="74"/>
      <c r="I82" s="75"/>
      <c r="J82" s="76">
        <v>16</v>
      </c>
      <c r="K82" s="70">
        <f t="shared" si="3"/>
        <v>2621.8</v>
      </c>
      <c r="L82" s="71">
        <f t="shared" si="4"/>
        <v>412.2</v>
      </c>
      <c r="M82" s="72">
        <v>371</v>
      </c>
      <c r="N82" s="24"/>
      <c r="O82" s="18">
        <v>2</v>
      </c>
    </row>
    <row r="83" spans="1:15" ht="28.5">
      <c r="A83" s="8">
        <v>116</v>
      </c>
      <c r="B83" s="189">
        <v>3122</v>
      </c>
      <c r="C83" s="14" t="s">
        <v>80</v>
      </c>
      <c r="D83" s="42">
        <v>12543.9</v>
      </c>
      <c r="E83" s="43">
        <v>3073.1</v>
      </c>
      <c r="F83" s="23">
        <v>2765.8</v>
      </c>
      <c r="G83" s="73">
        <v>0</v>
      </c>
      <c r="H83" s="74"/>
      <c r="I83" s="75"/>
      <c r="J83" s="76">
        <v>0</v>
      </c>
      <c r="K83" s="70">
        <f t="shared" si="3"/>
        <v>12543.9</v>
      </c>
      <c r="L83" s="71">
        <f t="shared" si="4"/>
        <v>3073.1</v>
      </c>
      <c r="M83" s="72">
        <v>2765.8</v>
      </c>
      <c r="N83" s="24"/>
      <c r="O83" s="18">
        <v>8</v>
      </c>
    </row>
    <row r="84" spans="1:15" ht="28.5">
      <c r="A84" s="8">
        <v>122</v>
      </c>
      <c r="B84" s="189">
        <v>3123</v>
      </c>
      <c r="C84" s="14" t="s">
        <v>81</v>
      </c>
      <c r="D84" s="42">
        <v>6014.7</v>
      </c>
      <c r="E84" s="43">
        <v>441.3</v>
      </c>
      <c r="F84" s="23">
        <v>397.2</v>
      </c>
      <c r="G84" s="73">
        <v>3.4</v>
      </c>
      <c r="H84" s="126">
        <v>240</v>
      </c>
      <c r="I84" s="75"/>
      <c r="J84" s="76">
        <v>3</v>
      </c>
      <c r="K84" s="70">
        <f t="shared" si="3"/>
        <v>6258.0999999999995</v>
      </c>
      <c r="L84" s="71">
        <f t="shared" si="4"/>
        <v>444.7</v>
      </c>
      <c r="M84" s="72">
        <v>400.2</v>
      </c>
      <c r="N84" s="24"/>
      <c r="O84" s="18">
        <v>2</v>
      </c>
    </row>
    <row r="85" spans="1:15" ht="28.5">
      <c r="A85" s="8">
        <v>123</v>
      </c>
      <c r="B85" s="189">
        <v>3124</v>
      </c>
      <c r="C85" s="14" t="s">
        <v>82</v>
      </c>
      <c r="D85" s="42">
        <v>4111.5</v>
      </c>
      <c r="E85" s="43">
        <v>396.8</v>
      </c>
      <c r="F85" s="23">
        <v>357.1</v>
      </c>
      <c r="G85" s="73">
        <v>-3.3</v>
      </c>
      <c r="H85" s="74">
        <v>96.5</v>
      </c>
      <c r="I85" s="75"/>
      <c r="J85" s="76">
        <v>-2.9</v>
      </c>
      <c r="K85" s="70">
        <f t="shared" si="3"/>
        <v>4204.7</v>
      </c>
      <c r="L85" s="71">
        <f t="shared" si="4"/>
        <v>393.5</v>
      </c>
      <c r="M85" s="72">
        <v>354.2</v>
      </c>
      <c r="N85" s="24"/>
      <c r="O85" s="18">
        <v>3</v>
      </c>
    </row>
    <row r="86" spans="1:15" ht="28.5">
      <c r="A86" s="8">
        <v>125</v>
      </c>
      <c r="B86" s="189">
        <v>3112</v>
      </c>
      <c r="C86" s="14" t="s">
        <v>83</v>
      </c>
      <c r="D86" s="42">
        <v>1095.8</v>
      </c>
      <c r="E86" s="43">
        <v>47.1</v>
      </c>
      <c r="F86" s="23">
        <v>42.4</v>
      </c>
      <c r="G86" s="73">
        <v>8.5</v>
      </c>
      <c r="H86" s="74"/>
      <c r="I86" s="75"/>
      <c r="J86" s="76">
        <v>7.6</v>
      </c>
      <c r="K86" s="70">
        <f t="shared" si="3"/>
        <v>1104.3</v>
      </c>
      <c r="L86" s="71">
        <f t="shared" si="4"/>
        <v>55.6</v>
      </c>
      <c r="M86" s="72">
        <v>50</v>
      </c>
      <c r="N86" s="24"/>
      <c r="O86" s="18">
        <v>0</v>
      </c>
    </row>
    <row r="87" spans="1:15" ht="28.5">
      <c r="A87" s="8">
        <v>133</v>
      </c>
      <c r="B87" s="189">
        <v>3114</v>
      </c>
      <c r="C87" s="14" t="s">
        <v>84</v>
      </c>
      <c r="D87" s="42">
        <v>549.20000000000005</v>
      </c>
      <c r="E87" s="43">
        <v>0</v>
      </c>
      <c r="F87" s="23">
        <v>0</v>
      </c>
      <c r="G87" s="73">
        <v>0</v>
      </c>
      <c r="H87" s="74"/>
      <c r="I87" s="75"/>
      <c r="J87" s="76">
        <v>0</v>
      </c>
      <c r="K87" s="70">
        <f t="shared" si="3"/>
        <v>549.20000000000005</v>
      </c>
      <c r="L87" s="71">
        <f t="shared" si="4"/>
        <v>0</v>
      </c>
      <c r="M87" s="72">
        <v>0</v>
      </c>
      <c r="N87" s="24"/>
      <c r="O87" s="18">
        <v>0</v>
      </c>
    </row>
    <row r="88" spans="1:15" ht="28.5">
      <c r="A88" s="8">
        <v>136</v>
      </c>
      <c r="B88" s="189">
        <v>3114</v>
      </c>
      <c r="C88" s="14" t="s">
        <v>85</v>
      </c>
      <c r="D88" s="42">
        <v>2170.8000000000002</v>
      </c>
      <c r="E88" s="43">
        <v>0</v>
      </c>
      <c r="F88" s="23">
        <v>0</v>
      </c>
      <c r="G88" s="73">
        <v>0</v>
      </c>
      <c r="H88" s="74"/>
      <c r="I88" s="75"/>
      <c r="J88" s="76">
        <v>0</v>
      </c>
      <c r="K88" s="70">
        <f t="shared" si="3"/>
        <v>2170.8000000000002</v>
      </c>
      <c r="L88" s="71">
        <f t="shared" si="4"/>
        <v>0</v>
      </c>
      <c r="M88" s="72">
        <v>0</v>
      </c>
      <c r="N88" s="24"/>
      <c r="O88" s="18">
        <v>1</v>
      </c>
    </row>
    <row r="89" spans="1:15" ht="28.5">
      <c r="A89" s="8">
        <v>47</v>
      </c>
      <c r="B89" s="189">
        <v>3114</v>
      </c>
      <c r="C89" s="14" t="s">
        <v>86</v>
      </c>
      <c r="D89" s="42">
        <v>1602.1</v>
      </c>
      <c r="E89" s="43">
        <v>218.4</v>
      </c>
      <c r="F89" s="23">
        <v>196.6</v>
      </c>
      <c r="G89" s="73">
        <v>0</v>
      </c>
      <c r="H89" s="74"/>
      <c r="I89" s="75"/>
      <c r="J89" s="76">
        <v>0</v>
      </c>
      <c r="K89" s="70">
        <f t="shared" si="3"/>
        <v>1602.1</v>
      </c>
      <c r="L89" s="71">
        <f t="shared" si="4"/>
        <v>218.4</v>
      </c>
      <c r="M89" s="72">
        <v>196.6</v>
      </c>
      <c r="N89" s="24"/>
      <c r="O89" s="18">
        <v>1</v>
      </c>
    </row>
    <row r="90" spans="1:15" ht="28.5">
      <c r="A90" s="8">
        <v>126</v>
      </c>
      <c r="B90" s="189">
        <v>3114</v>
      </c>
      <c r="C90" s="14" t="s">
        <v>87</v>
      </c>
      <c r="D90" s="42">
        <v>799.9</v>
      </c>
      <c r="E90" s="43">
        <v>12.5</v>
      </c>
      <c r="F90" s="23">
        <v>11.3</v>
      </c>
      <c r="G90" s="73">
        <v>0</v>
      </c>
      <c r="H90" s="74"/>
      <c r="I90" s="75"/>
      <c r="J90" s="76">
        <v>0</v>
      </c>
      <c r="K90" s="70">
        <f t="shared" si="3"/>
        <v>799.9</v>
      </c>
      <c r="L90" s="71">
        <f t="shared" si="4"/>
        <v>12.5</v>
      </c>
      <c r="M90" s="72">
        <v>11.3</v>
      </c>
      <c r="N90" s="24"/>
      <c r="O90" s="18">
        <v>0</v>
      </c>
    </row>
    <row r="91" spans="1:15" ht="28.5">
      <c r="A91" s="8">
        <v>132</v>
      </c>
      <c r="B91" s="190">
        <v>3114</v>
      </c>
      <c r="C91" s="14" t="s">
        <v>88</v>
      </c>
      <c r="D91" s="42">
        <v>2466.9</v>
      </c>
      <c r="E91" s="43">
        <v>6.5</v>
      </c>
      <c r="F91" s="23">
        <v>5.9</v>
      </c>
      <c r="G91" s="73">
        <v>-0.2</v>
      </c>
      <c r="H91" s="74"/>
      <c r="I91" s="75"/>
      <c r="J91" s="76">
        <v>-0.2</v>
      </c>
      <c r="K91" s="70">
        <f t="shared" si="3"/>
        <v>2466.7000000000003</v>
      </c>
      <c r="L91" s="71">
        <f t="shared" si="4"/>
        <v>6.3</v>
      </c>
      <c r="M91" s="72">
        <v>5.7</v>
      </c>
      <c r="N91" s="24"/>
      <c r="O91" s="18">
        <v>1</v>
      </c>
    </row>
    <row r="92" spans="1:15" ht="42.75">
      <c r="A92" s="8">
        <v>131</v>
      </c>
      <c r="B92" s="188">
        <v>3114</v>
      </c>
      <c r="C92" s="10" t="s">
        <v>89</v>
      </c>
      <c r="D92" s="39">
        <v>1358.8</v>
      </c>
      <c r="E92" s="41">
        <v>204.5</v>
      </c>
      <c r="F92" s="7">
        <v>184.1</v>
      </c>
      <c r="G92" s="73">
        <v>-19.8</v>
      </c>
      <c r="H92" s="74"/>
      <c r="I92" s="75"/>
      <c r="J92" s="76">
        <v>-17.899999999999999</v>
      </c>
      <c r="K92" s="70">
        <f t="shared" si="3"/>
        <v>1339</v>
      </c>
      <c r="L92" s="71">
        <f t="shared" si="4"/>
        <v>184.7</v>
      </c>
      <c r="M92" s="72">
        <v>166.2</v>
      </c>
      <c r="O92" s="18">
        <v>0</v>
      </c>
    </row>
    <row r="93" spans="1:15" ht="28.5">
      <c r="A93" s="8">
        <v>128</v>
      </c>
      <c r="B93" s="188">
        <v>4322</v>
      </c>
      <c r="C93" s="10" t="s">
        <v>90</v>
      </c>
      <c r="D93" s="39">
        <v>2724.7</v>
      </c>
      <c r="E93" s="41">
        <v>194</v>
      </c>
      <c r="F93" s="7">
        <v>174.6</v>
      </c>
      <c r="G93" s="73">
        <v>-0.1</v>
      </c>
      <c r="H93" s="74"/>
      <c r="I93" s="75"/>
      <c r="J93" s="76">
        <v>-0.1</v>
      </c>
      <c r="K93" s="70">
        <f t="shared" si="3"/>
        <v>2724.6</v>
      </c>
      <c r="L93" s="71">
        <f t="shared" si="4"/>
        <v>193.9</v>
      </c>
      <c r="M93" s="72">
        <v>174.5</v>
      </c>
      <c r="O93" s="18">
        <v>0</v>
      </c>
    </row>
    <row r="94" spans="1:15" ht="29.25" thickBot="1">
      <c r="A94" s="198">
        <v>127</v>
      </c>
      <c r="B94" s="199">
        <v>4322</v>
      </c>
      <c r="C94" s="51" t="s">
        <v>91</v>
      </c>
      <c r="D94" s="48">
        <v>2165.8000000000002</v>
      </c>
      <c r="E94" s="49">
        <v>35.799999999999997</v>
      </c>
      <c r="F94" s="50">
        <v>32.200000000000003</v>
      </c>
      <c r="G94" s="77">
        <v>0.1</v>
      </c>
      <c r="H94" s="78"/>
      <c r="I94" s="79"/>
      <c r="J94" s="80">
        <v>0.1</v>
      </c>
      <c r="K94" s="81">
        <f t="shared" si="3"/>
        <v>2165.9</v>
      </c>
      <c r="L94" s="82">
        <f t="shared" si="4"/>
        <v>35.9</v>
      </c>
      <c r="M94" s="83">
        <v>32.299999999999997</v>
      </c>
      <c r="O94" s="18">
        <v>0</v>
      </c>
    </row>
    <row r="96" spans="1:15" ht="15.75">
      <c r="C96" s="19" t="s">
        <v>93</v>
      </c>
      <c r="D96" s="17">
        <f>SUM(D6:D94)</f>
        <v>311920.7</v>
      </c>
      <c r="E96" s="17">
        <f>SUM(E6:E94)</f>
        <v>44978.399999999994</v>
      </c>
      <c r="F96" s="17">
        <f>SUM(F6:F94)</f>
        <v>40480.999999999978</v>
      </c>
      <c r="G96" s="17">
        <f t="shared" ref="G96:M96" si="5">SUM(G6:G94)</f>
        <v>727.70000000000016</v>
      </c>
      <c r="H96" s="17">
        <f t="shared" si="5"/>
        <v>4740.5</v>
      </c>
      <c r="I96" s="17">
        <f t="shared" si="5"/>
        <v>0</v>
      </c>
      <c r="J96" s="17">
        <f t="shared" si="5"/>
        <v>727.70000000000027</v>
      </c>
      <c r="K96" s="17">
        <f t="shared" si="5"/>
        <v>317388.89999999991</v>
      </c>
      <c r="L96" s="17">
        <f t="shared" si="5"/>
        <v>45706.1</v>
      </c>
      <c r="M96" s="17">
        <f t="shared" si="5"/>
        <v>41208.699999999997</v>
      </c>
      <c r="O96" s="130">
        <f>SUM(O6:O94)</f>
        <v>271</v>
      </c>
    </row>
    <row r="98" spans="1:13" ht="15.75">
      <c r="C98" s="20" t="s">
        <v>94</v>
      </c>
      <c r="D98" s="35">
        <v>311920.7</v>
      </c>
      <c r="E98" s="36"/>
      <c r="F98" s="37">
        <v>40481</v>
      </c>
      <c r="G98" s="37"/>
      <c r="H98" s="37"/>
      <c r="I98" s="37"/>
      <c r="J98" s="37"/>
      <c r="K98" s="37"/>
      <c r="L98" s="37"/>
      <c r="M98" s="37"/>
    </row>
    <row r="101" spans="1:13" ht="16.5" thickBot="1">
      <c r="A101" s="172" t="s">
        <v>143</v>
      </c>
      <c r="B101" s="173"/>
      <c r="C101" s="174"/>
      <c r="D101" s="175"/>
      <c r="E101" s="176"/>
      <c r="F101" s="177"/>
      <c r="G101" s="177"/>
      <c r="H101" s="177"/>
    </row>
    <row r="102" spans="1:13" ht="30.75" thickBot="1">
      <c r="A102" s="178">
        <v>233</v>
      </c>
      <c r="B102" s="179">
        <v>3123</v>
      </c>
      <c r="C102" s="180" t="s">
        <v>137</v>
      </c>
      <c r="D102" s="181"/>
      <c r="E102" s="182"/>
      <c r="F102" s="105"/>
      <c r="G102" s="183"/>
      <c r="H102" s="184">
        <v>346.8</v>
      </c>
    </row>
    <row r="103" spans="1:13">
      <c r="A103" s="177"/>
      <c r="B103" s="177"/>
      <c r="C103" s="177"/>
      <c r="D103" s="177"/>
      <c r="E103" s="177"/>
      <c r="F103" s="177"/>
      <c r="G103" s="177"/>
      <c r="H103" s="177"/>
    </row>
    <row r="104" spans="1:13">
      <c r="A104" s="177"/>
      <c r="B104" s="177"/>
      <c r="C104" s="185" t="s">
        <v>138</v>
      </c>
      <c r="D104" s="177"/>
      <c r="E104" s="177"/>
      <c r="F104" s="177"/>
      <c r="G104" s="177"/>
      <c r="H104" s="186">
        <f>H96+H102</f>
        <v>5087.3</v>
      </c>
    </row>
  </sheetData>
  <customSheetViews>
    <customSheetView guid="{F9CC7C0A-8455-4B23-89B8-6EAC226AC099}" scale="80" showAutoFilter="1">
      <pane xSplit="3" ySplit="5" topLeftCell="G81" activePane="bottomRight" state="frozen"/>
      <selection pane="bottomRight" activeCell="J10" sqref="J10"/>
      <pageMargins left="0.57999999999999996" right="0.51" top="0.5" bottom="0.59055118110236227" header="0.31496062992125984" footer="0.31496062992125984"/>
      <pageSetup paperSize="9" scale="75" orientation="portrait" r:id="rId1"/>
      <headerFooter>
        <oddFooter>&amp;L&amp;D&amp;R&amp;P/&amp;N</oddFooter>
      </headerFooter>
      <autoFilter ref="S5:W96"/>
    </customSheetView>
    <customSheetView guid="{1DB03DC3-DD52-49CD-8072-4B719410EDF4}" scale="80">
      <pane xSplit="3" ySplit="5" topLeftCell="D93" activePane="bottomRight" state="frozen"/>
      <selection pane="bottomRight" activeCell="K110" sqref="K110"/>
      <pageMargins left="0.57999999999999996" right="0.51" top="0.5" bottom="0.59055118110236227" header="0.31496062992125984" footer="0.31496062992125984"/>
      <pageSetup paperSize="9" scale="75" orientation="portrait" r:id="rId2"/>
      <headerFooter>
        <oddFooter>&amp;L&amp;D&amp;R&amp;P/&amp;N</oddFooter>
      </headerFooter>
    </customSheetView>
    <customSheetView guid="{7CC1FA3A-895C-48F2-A941-ABE1E0AA99FD}" scale="80">
      <pane xSplit="3" ySplit="5" topLeftCell="D45" activePane="bottomRight" state="frozen"/>
      <selection pane="bottomRight" activeCell="P61" sqref="P61"/>
      <pageMargins left="0.57999999999999996" right="0.51" top="0.5" bottom="0.59055118110236227" header="0.31496062992125984" footer="0.31496062992125984"/>
      <pageSetup paperSize="9" scale="75" orientation="portrait" r:id="rId3"/>
      <headerFooter>
        <oddFooter>&amp;L&amp;D&amp;R&amp;P/&amp;N</oddFooter>
      </headerFooter>
    </customSheetView>
  </customSheetViews>
  <mergeCells count="1">
    <mergeCell ref="D3:F3"/>
  </mergeCells>
  <pageMargins left="0.48" right="0.51181102362204722" top="0.33" bottom="0.48" header="0.31496062992125984" footer="0.31496062992125984"/>
  <pageSetup paperSize="9" scale="70" orientation="landscape" r:id="rId4"/>
  <headerFooter>
    <oddFooter>&amp;L&amp;D&amp;R&amp;P/&amp;N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workbookViewId="0">
      <selection activeCell="M1" sqref="M1"/>
    </sheetView>
  </sheetViews>
  <sheetFormatPr defaultRowHeight="15"/>
  <cols>
    <col min="1" max="1" width="4.28515625" customWidth="1"/>
    <col min="2" max="2" width="29.85546875" customWidth="1"/>
    <col min="3" max="3" width="10.28515625" customWidth="1"/>
  </cols>
  <sheetData>
    <row r="1" spans="1:13">
      <c r="A1" s="88" t="s">
        <v>109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90" t="s">
        <v>147</v>
      </c>
    </row>
    <row r="2" spans="1:13">
      <c r="A2" s="91" t="s">
        <v>146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2" t="s">
        <v>97</v>
      </c>
    </row>
    <row r="3" spans="1:13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15.75" thickBot="1">
      <c r="A4" s="93" t="s">
        <v>110</v>
      </c>
      <c r="B4" s="89"/>
      <c r="C4" s="89"/>
      <c r="D4" s="89"/>
      <c r="E4" s="89"/>
      <c r="F4" s="89"/>
      <c r="G4" s="89"/>
      <c r="H4" s="89"/>
      <c r="I4" s="89"/>
      <c r="J4" s="93" t="s">
        <v>111</v>
      </c>
      <c r="K4" s="89"/>
      <c r="L4" s="89"/>
      <c r="M4" s="89"/>
    </row>
    <row r="5" spans="1:13" ht="51.75" thickBot="1">
      <c r="A5" s="132"/>
      <c r="B5" s="133"/>
      <c r="C5" s="134" t="s">
        <v>112</v>
      </c>
      <c r="D5" s="135" t="s">
        <v>113</v>
      </c>
      <c r="E5" s="135" t="s">
        <v>114</v>
      </c>
      <c r="F5" s="135" t="s">
        <v>115</v>
      </c>
      <c r="G5" s="135" t="s">
        <v>116</v>
      </c>
      <c r="H5" s="136" t="s">
        <v>117</v>
      </c>
      <c r="I5" s="94"/>
      <c r="J5" s="134" t="s">
        <v>118</v>
      </c>
      <c r="K5" s="135" t="s">
        <v>119</v>
      </c>
      <c r="L5" s="135" t="s">
        <v>120</v>
      </c>
      <c r="M5" s="136" t="s">
        <v>121</v>
      </c>
    </row>
    <row r="6" spans="1:13" ht="25.5" customHeight="1" thickBot="1">
      <c r="A6" s="143" t="s">
        <v>122</v>
      </c>
      <c r="B6" s="144" t="s">
        <v>123</v>
      </c>
      <c r="C6" s="145">
        <f>'tab 6.a ukazatele PO 2014'!$G$96</f>
        <v>727.70000000000016</v>
      </c>
      <c r="D6" s="146">
        <f>J6-C6</f>
        <v>0</v>
      </c>
      <c r="E6" s="147"/>
      <c r="F6" s="147"/>
      <c r="G6" s="147"/>
      <c r="H6" s="148"/>
      <c r="I6" s="131"/>
      <c r="J6" s="143">
        <f>'tab 6.a ukazatele PO 2014'!$J$96</f>
        <v>727.70000000000027</v>
      </c>
      <c r="K6" s="147"/>
      <c r="L6" s="147"/>
      <c r="M6" s="148"/>
    </row>
    <row r="7" spans="1:13" ht="39">
      <c r="A7" s="137" t="s">
        <v>124</v>
      </c>
      <c r="B7" s="138" t="s">
        <v>141</v>
      </c>
      <c r="C7" s="139">
        <f>'tab 6.a ukazatele PO 2014'!$H$96</f>
        <v>4740.5</v>
      </c>
      <c r="D7" s="140">
        <f>J7-C7</f>
        <v>-4740.5</v>
      </c>
      <c r="E7" s="141"/>
      <c r="F7" s="141"/>
      <c r="G7" s="141"/>
      <c r="H7" s="142"/>
      <c r="I7" s="95"/>
      <c r="J7" s="166"/>
      <c r="K7" s="141"/>
      <c r="L7" s="141"/>
      <c r="M7" s="167"/>
    </row>
    <row r="8" spans="1:13" ht="39.75" thickBot="1">
      <c r="A8" s="149" t="s">
        <v>124</v>
      </c>
      <c r="B8" s="150" t="s">
        <v>142</v>
      </c>
      <c r="C8" s="151">
        <v>0</v>
      </c>
      <c r="D8" s="152">
        <v>0</v>
      </c>
      <c r="E8" s="153"/>
      <c r="F8" s="153"/>
      <c r="G8" s="154"/>
      <c r="H8" s="155"/>
      <c r="I8" s="95"/>
      <c r="J8" s="168"/>
      <c r="K8" s="154"/>
      <c r="L8" s="154"/>
      <c r="M8" s="169"/>
    </row>
    <row r="9" spans="1:13" ht="15.75" thickBot="1">
      <c r="A9" s="164" t="s">
        <v>125</v>
      </c>
      <c r="B9" s="165" t="s">
        <v>139</v>
      </c>
      <c r="C9" s="161">
        <v>0</v>
      </c>
      <c r="D9" s="162">
        <f>-C9</f>
        <v>0</v>
      </c>
      <c r="E9" s="162"/>
      <c r="F9" s="162"/>
      <c r="G9" s="162"/>
      <c r="H9" s="163">
        <v>0</v>
      </c>
      <c r="I9" s="95"/>
      <c r="J9" s="161"/>
      <c r="K9" s="162"/>
      <c r="L9" s="162"/>
      <c r="M9" s="171"/>
    </row>
    <row r="10" spans="1:13" ht="15.75" thickBot="1">
      <c r="A10" s="156"/>
      <c r="B10" s="157" t="s">
        <v>140</v>
      </c>
      <c r="C10" s="158">
        <f>C6</f>
        <v>727.70000000000016</v>
      </c>
      <c r="D10" s="159">
        <f>D6</f>
        <v>0</v>
      </c>
      <c r="E10" s="159">
        <f t="shared" ref="E10:H10" si="0">SUM(E6:E9)</f>
        <v>0</v>
      </c>
      <c r="F10" s="159">
        <f t="shared" si="0"/>
        <v>0</v>
      </c>
      <c r="G10" s="159">
        <f t="shared" si="0"/>
        <v>0</v>
      </c>
      <c r="H10" s="160">
        <f t="shared" si="0"/>
        <v>0</v>
      </c>
      <c r="I10" s="88"/>
      <c r="J10" s="158">
        <f>SUM(J6:J9)</f>
        <v>727.70000000000027</v>
      </c>
      <c r="K10" s="170">
        <f>SUM(K6:K9)</f>
        <v>0</v>
      </c>
      <c r="L10" s="159">
        <f>SUM(L6:L9)</f>
        <v>0</v>
      </c>
      <c r="M10" s="160">
        <f>SUM(M6:M9)</f>
        <v>0</v>
      </c>
    </row>
    <row r="11" spans="1:13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</row>
    <row r="12" spans="1:13">
      <c r="A12" s="89"/>
      <c r="B12" s="96" t="s">
        <v>126</v>
      </c>
      <c r="C12" s="89"/>
      <c r="D12" s="89"/>
      <c r="E12" s="97" t="s">
        <v>127</v>
      </c>
      <c r="F12" s="97"/>
      <c r="G12" s="88">
        <f>SUM(C10:H10)</f>
        <v>727.70000000000016</v>
      </c>
      <c r="H12" s="98" t="s">
        <v>128</v>
      </c>
      <c r="I12" s="89"/>
      <c r="J12" s="89"/>
      <c r="K12" s="97" t="s">
        <v>129</v>
      </c>
      <c r="L12" s="99">
        <f>SUM(J10:M10)</f>
        <v>727.70000000000027</v>
      </c>
      <c r="M12" s="98" t="s">
        <v>128</v>
      </c>
    </row>
    <row r="13" spans="1:13">
      <c r="A13" s="100"/>
      <c r="B13" s="100"/>
      <c r="C13" s="100"/>
      <c r="D13" s="89"/>
      <c r="E13" s="97"/>
      <c r="F13" s="100"/>
      <c r="G13" s="101"/>
      <c r="H13" s="98"/>
      <c r="I13" s="100"/>
      <c r="J13" s="100"/>
      <c r="K13" s="100"/>
      <c r="L13" s="100"/>
      <c r="M13" s="100"/>
    </row>
    <row r="14" spans="1:13">
      <c r="A14" s="100"/>
      <c r="B14" s="100"/>
      <c r="C14" s="100"/>
      <c r="D14" s="100"/>
      <c r="E14" s="100"/>
      <c r="F14" s="100"/>
      <c r="G14" s="102"/>
      <c r="H14" s="98"/>
      <c r="I14" s="100"/>
      <c r="J14" s="100"/>
      <c r="K14" s="100"/>
      <c r="L14" s="100"/>
      <c r="M14" s="100"/>
    </row>
    <row r="15" spans="1:13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>
      <c r="A16" s="100"/>
      <c r="B16" s="85" t="s">
        <v>130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</row>
    <row r="17" spans="1:13">
      <c r="A17" s="100"/>
      <c r="B17" s="100" t="s">
        <v>131</v>
      </c>
      <c r="C17" s="100"/>
      <c r="D17" s="101">
        <f>C10</f>
        <v>727.70000000000016</v>
      </c>
      <c r="E17" s="103" t="s">
        <v>128</v>
      </c>
      <c r="F17" s="100"/>
      <c r="G17" s="100"/>
      <c r="H17" s="100"/>
      <c r="I17" s="100"/>
      <c r="J17" s="100"/>
      <c r="K17" s="100"/>
      <c r="L17" s="100"/>
      <c r="M17" s="100"/>
    </row>
    <row r="18" spans="1:13">
      <c r="A18" s="100"/>
      <c r="B18" s="100" t="s">
        <v>132</v>
      </c>
      <c r="C18" s="100"/>
      <c r="D18" s="101">
        <f>E10</f>
        <v>0</v>
      </c>
      <c r="E18" s="103" t="s">
        <v>128</v>
      </c>
      <c r="F18" s="100"/>
      <c r="G18" s="100"/>
      <c r="H18" s="100"/>
      <c r="I18" s="100"/>
      <c r="J18" s="100"/>
      <c r="K18" s="100"/>
      <c r="L18" s="100"/>
      <c r="M18" s="100"/>
    </row>
    <row r="19" spans="1:13">
      <c r="A19" s="100"/>
      <c r="B19" s="100" t="s">
        <v>133</v>
      </c>
      <c r="C19" s="100"/>
      <c r="D19" s="101">
        <f>D10</f>
        <v>0</v>
      </c>
      <c r="E19" s="103" t="s">
        <v>128</v>
      </c>
      <c r="F19" s="100"/>
      <c r="G19" s="100"/>
      <c r="H19" s="100"/>
      <c r="I19" s="100"/>
      <c r="J19" s="100"/>
      <c r="K19" s="100"/>
      <c r="L19" s="100"/>
      <c r="M19" s="100"/>
    </row>
    <row r="20" spans="1:13">
      <c r="A20" s="100"/>
      <c r="B20" s="100"/>
      <c r="C20" s="100"/>
      <c r="D20" s="100"/>
      <c r="E20" s="103"/>
      <c r="F20" s="100"/>
      <c r="G20" s="100"/>
      <c r="H20" s="100"/>
      <c r="I20" s="100"/>
      <c r="J20" s="100"/>
      <c r="K20" s="100"/>
      <c r="L20" s="100"/>
      <c r="M20" s="100"/>
    </row>
    <row r="21" spans="1:13">
      <c r="A21" s="100"/>
      <c r="B21" s="100"/>
      <c r="C21" s="100"/>
      <c r="D21" s="100"/>
      <c r="E21" s="103"/>
      <c r="F21" s="100"/>
      <c r="G21" s="100"/>
      <c r="H21" s="100"/>
      <c r="I21" s="100"/>
      <c r="J21" s="100"/>
      <c r="K21" s="100"/>
      <c r="L21" s="100"/>
      <c r="M21" s="100"/>
    </row>
    <row r="22" spans="1:13">
      <c r="A22" s="100"/>
      <c r="B22" s="100" t="s">
        <v>134</v>
      </c>
      <c r="C22" s="100"/>
      <c r="D22" s="101">
        <f>J10</f>
        <v>727.70000000000027</v>
      </c>
      <c r="E22" s="103" t="s">
        <v>128</v>
      </c>
      <c r="F22" s="100"/>
      <c r="G22" s="100"/>
      <c r="H22" s="100"/>
      <c r="I22" s="100"/>
      <c r="J22" s="100"/>
      <c r="K22" s="100"/>
      <c r="L22" s="100"/>
      <c r="M22" s="100"/>
    </row>
    <row r="23" spans="1:13">
      <c r="A23" s="100"/>
      <c r="B23" s="104" t="s">
        <v>135</v>
      </c>
      <c r="C23" s="100"/>
      <c r="D23" s="100">
        <f>K10</f>
        <v>0</v>
      </c>
      <c r="E23" s="103" t="s">
        <v>128</v>
      </c>
      <c r="F23" s="100"/>
      <c r="G23" s="100"/>
      <c r="H23" s="100"/>
      <c r="I23" s="100"/>
      <c r="J23" s="100"/>
      <c r="K23" s="100"/>
      <c r="L23" s="100"/>
      <c r="M23" s="100"/>
    </row>
    <row r="24" spans="1:13">
      <c r="A24" s="100"/>
      <c r="B24" s="104" t="s">
        <v>136</v>
      </c>
      <c r="C24" s="100"/>
      <c r="D24" s="101">
        <f>M10</f>
        <v>0</v>
      </c>
      <c r="E24" s="103" t="s">
        <v>128</v>
      </c>
      <c r="F24" s="100"/>
      <c r="G24" s="100"/>
      <c r="H24" s="100"/>
      <c r="I24" s="100"/>
      <c r="J24" s="100"/>
      <c r="K24" s="100"/>
      <c r="L24" s="100"/>
      <c r="M24" s="100"/>
    </row>
    <row r="25" spans="1:13">
      <c r="A25" s="100"/>
      <c r="B25" s="100"/>
      <c r="C25" s="100"/>
      <c r="D25" s="100"/>
      <c r="E25" s="103"/>
      <c r="F25" s="100"/>
      <c r="G25" s="100"/>
      <c r="H25" s="100"/>
      <c r="I25" s="100"/>
      <c r="J25" s="100"/>
      <c r="K25" s="100"/>
      <c r="L25" s="100"/>
      <c r="M25" s="100"/>
    </row>
  </sheetData>
  <customSheetViews>
    <customSheetView guid="{F9CC7C0A-8455-4B23-89B8-6EAC226AC099}" topLeftCell="A4">
      <selection activeCell="C6" sqref="C6"/>
      <pageMargins left="0.7" right="0.7" top="0.78740157499999996" bottom="0.78740157499999996" header="0.3" footer="0.3"/>
    </customSheetView>
    <customSheetView guid="{1DB03DC3-DD52-49CD-8072-4B719410EDF4}" topLeftCell="A4">
      <selection activeCell="C6" sqref="C6"/>
      <pageMargins left="0.7" right="0.7" top="0.78740157499999996" bottom="0.78740157499999996" header="0.3" footer="0.3"/>
    </customSheetView>
    <customSheetView guid="{7CC1FA3A-895C-48F2-A941-ABE1E0AA99FD}" topLeftCell="A4">
      <selection activeCell="C6" sqref="C6"/>
      <pageMargins left="0.7" right="0.7" top="0.78740157499999996" bottom="0.78740157499999996" header="0.3" footer="0.3"/>
    </customSheetView>
  </customSheetViews>
  <pageMargins left="0.70866141732283472" right="0.70866141732283472" top="0.78740157480314965" bottom="0.78740157480314965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F9CC7C0A-8455-4B23-89B8-6EAC226AC099}">
      <pageMargins left="0.7" right="0.7" top="0.78740157499999996" bottom="0.78740157499999996" header="0.3" footer="0.3"/>
    </customSheetView>
    <customSheetView guid="{1DB03DC3-DD52-49CD-8072-4B719410EDF4}">
      <pageMargins left="0.7" right="0.7" top="0.78740157499999996" bottom="0.78740157499999996" header="0.3" footer="0.3"/>
    </customSheetView>
    <customSheetView guid="{7CC1FA3A-895C-48F2-A941-ABE1E0AA99FD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tab 6.a ukazatele PO 2014</vt:lpstr>
      <vt:lpstr>tab 6.b rekapitulace</vt:lpstr>
      <vt:lpstr>List3</vt:lpstr>
      <vt:lpstr>'tab 6.a ukazatele PO 2014'!Názvy_tisku</vt:lpstr>
      <vt:lpstr>'tab 6.a ukazatele PO 2014'!Oblast_tisku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</dc:creator>
  <cp:lastModifiedBy>Václav Jarkovský</cp:lastModifiedBy>
  <cp:lastPrinted>2014-03-11T06:16:01Z</cp:lastPrinted>
  <dcterms:created xsi:type="dcterms:W3CDTF">2013-10-25T08:04:02Z</dcterms:created>
  <dcterms:modified xsi:type="dcterms:W3CDTF">2014-03-11T06:16:51Z</dcterms:modified>
</cp:coreProperties>
</file>