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34 RK\RK_34_1568_2019\"/>
    </mc:Choice>
  </mc:AlternateContent>
  <bookViews>
    <workbookView xWindow="0" yWindow="0" windowWidth="23040" windowHeight="9192"/>
  </bookViews>
  <sheets>
    <sheet name="tab. 3.b ÚZ 33077" sheetId="1" r:id="rId1"/>
  </sheets>
  <definedNames>
    <definedName name="_xlnm.Print_Titles" localSheetId="0">'tab. 3.b ÚZ 33077'!$1:$5</definedName>
    <definedName name="_xlnm.Print_Area" localSheetId="0">'tab. 3.b ÚZ 33077'!$A$1:$K$83</definedName>
    <definedName name="Z_61FE7929_176E_4D1F_AFE0_A71A3F9529DD_.wvu.PrintTitles" localSheetId="0" hidden="1">'tab. 3.b ÚZ 33077'!$1:$5</definedName>
    <definedName name="Z_9246E74D_FB9E_41BC_8647_E99975BAEFDA_.wvu.PrintTitles" localSheetId="0" hidden="1">'tab. 3.b ÚZ 33077'!$1:$5</definedName>
    <definedName name="Z_D5BFEA79_298E_4CC9_83D5_285E74EF2941_.wvu.PrintTitles" localSheetId="0" hidden="1">'tab. 3.b ÚZ 33077'!$1:$5</definedName>
    <definedName name="Z_E232D522_0319_41E2_BFB5_57B979131AC0_.wvu.PrintTitles" localSheetId="0" hidden="1">'tab. 3.b ÚZ 33077'!$1:$5</definedName>
    <definedName name="Z_F397950B_0D18_4A50_AE21_B2A3ACBF269A_.wvu.PrintTitles" localSheetId="0" hidden="1">'tab. 3.b ÚZ 33077'!$1:$5</definedName>
  </definedNames>
  <calcPr calcId="191029"/>
  <customWorkbookViews>
    <customWorkbookView name="395 – osobní zobrazení" guid="{D5BFEA79-298E-4CC9-83D5-285E74EF2941}" mergeInterval="0" personalView="1" xWindow="30" yWindow="30" windowWidth="1791" windowHeight="1022" activeSheetId="1"/>
    <customWorkbookView name="Beskydová Sabina Ing. – osobní zobrazení" guid="{E232D522-0319-41E2-BFB5-57B979131AC0}" mergeInterval="0" personalView="1" maximized="1" xWindow="-8" yWindow="-8" windowWidth="1936" windowHeight="1056" activeSheetId="1"/>
    <customWorkbookView name="Pražáková Markéta – osobní zobrazení" guid="{61FE7929-176E-4D1F-AFE0-A71A3F9529DD}" mergeInterval="0" personalView="1" maximized="1" xWindow="-8" yWindow="-8" windowWidth="1936" windowHeight="1056" activeSheetId="1"/>
    <customWorkbookView name="Steklíková Dagmar – osobní zobrazení" guid="{9246E74D-FB9E-41BC-8647-E99975BAEFDA}" mergeInterval="0" personalView="1" maximized="1" xWindow="-8" yWindow="-8" windowWidth="1936" windowHeight="1053" activeSheetId="1"/>
    <customWorkbookView name="Jarkovský Václav Ing. – osobní zobrazení" guid="{F397950B-0D18-4A50-AE21-B2A3ACBF269A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K81" i="1" l="1"/>
  <c r="J81" i="1"/>
  <c r="I81" i="1"/>
  <c r="H81" i="1"/>
  <c r="G81" i="1"/>
  <c r="F81" i="1"/>
  <c r="E81" i="1"/>
  <c r="I83" i="1"/>
  <c r="E7" i="1"/>
  <c r="K7" i="1" s="1"/>
  <c r="K83" i="1" s="1"/>
  <c r="F7" i="1" l="1"/>
  <c r="G7" i="1" s="1"/>
  <c r="G83" i="1" s="1"/>
  <c r="H7" i="1" l="1"/>
  <c r="H83" i="1" s="1"/>
  <c r="J7" i="1" l="1"/>
  <c r="J83" i="1" s="1"/>
  <c r="R81" i="1"/>
  <c r="Q81" i="1"/>
  <c r="P81" i="1"/>
  <c r="O81" i="1"/>
  <c r="N81" i="1"/>
  <c r="M81" i="1"/>
</calcChain>
</file>

<file path=xl/sharedStrings.xml><?xml version="1.0" encoding="utf-8"?>
<sst xmlns="http://schemas.openxmlformats.org/spreadsheetml/2006/main" count="101" uniqueCount="100">
  <si>
    <t>název a adresa školy</t>
  </si>
  <si>
    <t>RED IZO</t>
  </si>
  <si>
    <t xml:space="preserve">Údaje o počtu žáků k 1. 1. 2019 </t>
  </si>
  <si>
    <t>Údaje o předpokládaném počtu žáků k 30. 9. 2019</t>
  </si>
  <si>
    <t>Limit přepočteného počtu pedagogických pracovníků k 1. 1. 2019</t>
  </si>
  <si>
    <t xml:space="preserve">Požadované zvýšení limitu přepočteného počtu pedagogických pracovníků na období září – prosinec 2019 nad limit stanovený krajem </t>
  </si>
  <si>
    <t xml:space="preserve">Přepokládaný celkvý limit přepočteného počtu pedagogických pracovníků k 30. 9. 2019 </t>
  </si>
  <si>
    <t>Poznámky - výše normativní úpravy úvazku učitelů dle změny výkonů v září</t>
  </si>
  <si>
    <t>Masarykova jubilejní základní škola a mateřská škola, Černilov, okres Hradec Králové; Černilov 380, 503 43 Černilov</t>
  </si>
  <si>
    <t>Masarykova základní škola a Mateřská škola, Hradec Králové - Plotiště, P. Jilemnického 420; 503 01 Hradec Králové</t>
  </si>
  <si>
    <t>Základní škola a Mateřská škola Josefa Gočára, Hradec Králové, Tylovo nábřeží 1140; 500 02 Hradec Králové</t>
  </si>
  <si>
    <t xml:space="preserve">Základní škola a mateřská škola Stěžery; Lipová 32, 503 21 Stěžery </t>
  </si>
  <si>
    <t>Základní škola a Mateřská škola, Hradec Králové - Kukleny, Pražská 198; 500 04 Hradec Králové</t>
  </si>
  <si>
    <t>Základní škola a Mateřská škola, Hradec Králové - Svobodné Dvory, Spojovací 66; 503 11 Hradec Králové</t>
  </si>
  <si>
    <t>Základní škola a Mateřská škola, Hradec Králové, Jiráskovo nám. 1166; 500 02 Hradec Králové</t>
  </si>
  <si>
    <t>Základní škola a Mateřská škola, Hradec Králové, Štefcova 1092; 500 09 Hradec Králové</t>
  </si>
  <si>
    <t>Základní škola a Mateřská škola, Hradec Králové, Úprkova 1; 500 09 Hradec Králové</t>
  </si>
  <si>
    <t>Základní škola a mateřská škola, Kratonohy, okres Hradec Králové, příspěvková organizace; Kratonohy 98, 503 24 Kratonohy</t>
  </si>
  <si>
    <t>Základní škola a Mateřská škola, Nový Hradec Králové, Pešinova 146; 500 08 Hradec Králové</t>
  </si>
  <si>
    <t>Základní škola a mateřská škola, Předměřice nad Labem, okres Hradec Králové; Školská 279, 503 02 Předměřice nad Labem</t>
  </si>
  <si>
    <t>Základní škola SEVER, Hradec Králové, Lužická 1208; 500 03 Hradec Králové</t>
  </si>
  <si>
    <t>Základní škola, Hradec Králové - Pouchov, K Sokolovně 452; 503 41 Hradec Králové</t>
  </si>
  <si>
    <t>Základní škola, Hradec Králové, M. Horákové 258; 500 06 Hradec Králové</t>
  </si>
  <si>
    <t>Základní škola, Chlumec nad Cidlinou, okres Hradec Králové; Kozelkova 123/IV, 503 51 Chlumec nad Cidlinou</t>
  </si>
  <si>
    <t>Základní škola a mateřská škola, Prasek; Prasek 157, 504 01 Nový Bydžov</t>
  </si>
  <si>
    <t>Základní škola a mateřská škola, Skřivany, okres Hradec Králové; Dr. Vojtěcha 100¨, 503 52 Skřivany</t>
  </si>
  <si>
    <t>Základní škola, Nový Bydžov, Karla IV. 209, okres Hradec Králové; 504 01 Nový Bydžov</t>
  </si>
  <si>
    <t>Základní škola a mateřská škola Na Daliborce, Hořice, Žizkova 866,okres Jičín; 508 01 Hořice</t>
  </si>
  <si>
    <t>Základní škola a mateřská škola, Cerekvice nad Bystřicí, příspěvková organizace; Cerekvice nad Bystřicí 1, 507 77 Cerekvice nad Bystřicí</t>
  </si>
  <si>
    <t>Základní škola a Mateřská škola, Dobrá Voda u Hořic, okres Jičín; Dobrá Voda u Hořic 86, 507 73 Dobrá Voda u Hořic</t>
  </si>
  <si>
    <t>Základní škola Na Habru, Hořice, Jablonského 865, okres Jičín; 508 01 Hořice</t>
  </si>
  <si>
    <t>Základní škola, Hořice, Komenského 338, okres Jičín; 508 01 Hořice</t>
  </si>
  <si>
    <t>Základní škola a Mateřská škola Kopidlno, Tomáše Svobody 297; 507 32 Kopidlno</t>
  </si>
  <si>
    <t>Základní škola K. V. Raise, Lázně Bělohrad, okres Jičín; Komenského 95, 507 81 Lázně Bělohrad</t>
  </si>
  <si>
    <t>Základní škola, Jičín, Železnická 460; 506 01 Jičín</t>
  </si>
  <si>
    <t>Základní škola Nová Paka, Husitská 1695, okres Jičín; Husitská 1695, 509 01 Nová Paka</t>
  </si>
  <si>
    <t>Základní škola a Mateřská škola, Teplice nad Metují; Rooseveltova 106, 549 57 Teplice nad Metují</t>
  </si>
  <si>
    <t>Základní škola Hradební, Broumov; Kostelní nám. 244, 550 01 Broumov</t>
  </si>
  <si>
    <t>Základní škola Boženy Němcové Jaroměř, Husovo náměstí 352, okres Náchod; Husovo nám. 352, 551 01 Jaroměř</t>
  </si>
  <si>
    <t>Základní škola Jaroměř - Josefov, Vodárenská 370, okres Náchod; Vodárenská 370, 551 02 Jaroměř-Josefov</t>
  </si>
  <si>
    <t>Základní škola Jaroměř, Na Ostrově 4, okres Náchod;  551 01 Jaroměř</t>
  </si>
  <si>
    <t>Základní škola a Mateřská škola Žďárky, okres Náchod; Žďárky 137, 549 37 Žďárky</t>
  </si>
  <si>
    <t>Základní škola a Mateřská škola, Červený Kostelec, Olešnice 190;  549 41 Červený Kostelec</t>
  </si>
  <si>
    <t xml:space="preserve">Základní škola Náchod - Plhov, Příkopy 1186;  547 01 Náchod-Plhov </t>
  </si>
  <si>
    <t>Základní škola T. G. Masaryka Náchod, Bartoňova 1005; 547 01 Náchod</t>
  </si>
  <si>
    <t>Základní škola V. Hejny, Červený Kostelec, Komenského 540, okres Náchod; 549 41 Červený Kostelec</t>
  </si>
  <si>
    <t>Základní škola, Červený Kostelec, Lhota, Bratří Čapků 138, okres Náchod; 549 41 Červený Kostelec</t>
  </si>
  <si>
    <t>Základní škola, Česká Skalice, okres Náchod; Zelená 153, 552 03 Česká Skalice</t>
  </si>
  <si>
    <t>Základní škola, Náchod, 1. Máje 365; 547 01 Náchod</t>
  </si>
  <si>
    <t>Základní škola, Nový Hrádek, okres Náchod; Náchodská 288, 549 22 Nový Hrádek</t>
  </si>
  <si>
    <t>Základní škola a Mateřská škola, Černčice, okres Náchod; Černčice 22, 549 01 Nové Město nad Metují</t>
  </si>
  <si>
    <t>Základní škola a Montessori mateřská škola Podbřezí, okres Rychnov nad Kněžnou; Podbřezí 3, 518 03 Podbřezí</t>
  </si>
  <si>
    <t>Základní škola Františka Kupky, Dobruška, Františka Kupky 350, okres Rychnov nad Kněžnou; 518 01 Dobruška</t>
  </si>
  <si>
    <t>Základní škola a Mateřská škola Doudleby nad Orlicí; Dukelská 52, 517 42 Doudleby nad Orlicí</t>
  </si>
  <si>
    <t>Základní škola Gutha-Jarkovského Kostelec nad Orlicí; Palackého nám. 45; 517 41 Kostelec nad Orlicí</t>
  </si>
  <si>
    <t>Základní škola Týniště nad Orlicí; Komenského 828, 517 21 Týniště nad Orlicí</t>
  </si>
  <si>
    <t>Základní škola Rokytnice v Orlických horách, okres Rychnov nad Kněžnou; Školní 232, 517 61 Rokytnice v Orl.h.</t>
  </si>
  <si>
    <t>Základní škola Rychnov nad Kněžnou, Javornická 1596; 516 01 Rychnov nad Kněžnou</t>
  </si>
  <si>
    <t>Základní škola Vamberk, okres Rychnov nad Kněžnou; Komenského 95, 517 54 Vamberk</t>
  </si>
  <si>
    <t>Základní škola a Mateřská škola Kocbeře, okres Trutnov; Kocbeře 126, 544 64 Kocbeře</t>
  </si>
  <si>
    <t>Základní škola a Mateřská škola, Vítězná, okres Trutnov; Vítězná 12, 544 62 Vítězná</t>
  </si>
  <si>
    <t>Základní škola Schulzovy sady, Dvůr Králové nad Labem, Školní 1235; 544 01 Dvůr Králové nad Labem</t>
  </si>
  <si>
    <t>Základní škola a Mateřská škola, Chotěvice, okres Trutnov; Chotěvice 74, 543 76 Chotěvice</t>
  </si>
  <si>
    <t>Základní škola a mateřská škola, Mladé Buky; Mladé Buky 160, 542 23 Mladé Buky</t>
  </si>
  <si>
    <t>Základní škola a mateřská škola, Svoboda nad Úpou, okres Trutnov; Kostelní 560, 542 24 Svoboda nad Úpou</t>
  </si>
  <si>
    <t>Základní škola Bratří Čapků, Úpice, Komenského 151, okres Trutnov; 542 32 Úpice</t>
  </si>
  <si>
    <t>Základní škola Úpice - Lány; Palackého 793,  okres Trutnov; 542 32 Úpice-Lány</t>
  </si>
  <si>
    <t>Základní škola, Trutnov 2, Mládežnická 536;  541 02 Trutnov 2</t>
  </si>
  <si>
    <t>Základní škola, Trutnov, Komenského 399; 541 01 Trutnov</t>
  </si>
  <si>
    <t>Základní škola, Trutnov, R. Frimla 816; 541 01 Trutnov</t>
  </si>
  <si>
    <t>Základní škola, Trutnov, V Domcích 488; 541 01 Trutnov</t>
  </si>
  <si>
    <t>Základní škola a mateřská škola, Kunčice nad Labem; Kunčice nad Labem 73, 543 61 Kunčice nad Labem</t>
  </si>
  <si>
    <t>Základní škola Karla Klíče Hostinné; Horská 130, 543 71 Hostinné</t>
  </si>
  <si>
    <t>Základní škola, Vrchlabí, nám. Míru 283; 543 01 Vrchlabí</t>
  </si>
  <si>
    <t>Základní škola, Vrchlabí, Školní 1336; 543 01 Vrchlabí</t>
  </si>
  <si>
    <t>Základní škola, Hradec Králové, Bezručova 1468; 
500 02 Hradec Králové</t>
  </si>
  <si>
    <t>Základní škola, Hradec Králové, tř. SNP 694; 
500 03 Hradec Králové</t>
  </si>
  <si>
    <t>Základní škola a Mateřská škola, Jičíněves 44; 
507 31 Jičíněves</t>
  </si>
  <si>
    <t>Masarykova základní škola, Broumov, Komenského 312, okres Náchod; Komenského 312, 
550 01 Broumov</t>
  </si>
  <si>
    <t>schválené navýšení úvazku pedagogických pracovníků</t>
  </si>
  <si>
    <t>platy</t>
  </si>
  <si>
    <t>zákonné odvody 33,8%</t>
  </si>
  <si>
    <t>FKSP</t>
  </si>
  <si>
    <t>NIV celkem</t>
  </si>
  <si>
    <t>fin. nároky na 4 měsíce dle tarifu 12/4</t>
  </si>
  <si>
    <t>org</t>
  </si>
  <si>
    <t>ODPA</t>
  </si>
  <si>
    <t>tab. č. 3.b</t>
  </si>
  <si>
    <t>částky v Kč</t>
  </si>
  <si>
    <t>na činnost střední školy</t>
  </si>
  <si>
    <t>na činnost základní školy</t>
  </si>
  <si>
    <t>obecní PO celkem</t>
  </si>
  <si>
    <t>Městské gymnázium a střední odborná škola Úpice, Havlíčkova 812; 542 32 Úpice</t>
  </si>
  <si>
    <t>CELKEM na základní školy</t>
  </si>
  <si>
    <t>Podpora financování základních a středních škol při zavádění změny systému financování regionálního školství</t>
  </si>
  <si>
    <t>Rada KHK dne 23.9.2019</t>
  </si>
  <si>
    <t>Rozdělení dotace pro obecní školy, ÚZ 33 077</t>
  </si>
  <si>
    <t>Z Rozhodnutí MŠMT - Příloha č. 1 a 2 k čj: MSMT-13 817/2019-7</t>
  </si>
  <si>
    <t>Podklady ze žádostí škol o poskytnutí dotace</t>
  </si>
  <si>
    <t>limit pedag. pracovníků přep. 
na 9-12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</si>
</sst>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0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0" fillId="2" borderId="0" xfId="0" applyFill="1" applyBorder="1" applyAlignment="1"/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10" fillId="0" borderId="0" xfId="0" applyFont="1"/>
    <xf numFmtId="0" fontId="7" fillId="5" borderId="1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ill="1" applyBorder="1" applyAlignment="1"/>
    <xf numFmtId="0" fontId="0" fillId="0" borderId="0" xfId="0" applyFill="1"/>
    <xf numFmtId="0" fontId="1" fillId="0" borderId="1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 wrapText="1"/>
    </xf>
    <xf numFmtId="0" fontId="1" fillId="0" borderId="0" xfId="0" applyFont="1"/>
    <xf numFmtId="0" fontId="3" fillId="0" borderId="1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23" xfId="0" applyNumberForma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Fill="1" applyBorder="1" applyAlignment="1">
      <alignment horizontal="center" vertical="center"/>
    </xf>
    <xf numFmtId="164" fontId="0" fillId="0" borderId="28" xfId="0" applyNumberForma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0" fontId="8" fillId="0" borderId="31" xfId="0" applyFont="1" applyFill="1" applyBorder="1" applyAlignment="1">
      <alignment vertical="center" wrapText="1"/>
    </xf>
    <xf numFmtId="0" fontId="0" fillId="4" borderId="32" xfId="0" applyFill="1" applyBorder="1"/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2" fillId="0" borderId="26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vertical="center" wrapText="1"/>
    </xf>
    <xf numFmtId="0" fontId="4" fillId="0" borderId="27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left" vertical="center" wrapText="1"/>
    </xf>
    <xf numFmtId="164" fontId="1" fillId="0" borderId="0" xfId="0" applyNumberFormat="1" applyFont="1"/>
    <xf numFmtId="165" fontId="1" fillId="0" borderId="0" xfId="0" applyNumberFormat="1" applyFont="1"/>
    <xf numFmtId="0" fontId="0" fillId="0" borderId="1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7" fillId="5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tabSelected="1" zoomScale="90" zoomScaleNormal="90" workbookViewId="0">
      <pane xSplit="4" ySplit="5" topLeftCell="E69" activePane="bottomRight" state="frozen"/>
      <selection pane="topRight" activeCell="E1" sqref="E1"/>
      <selection pane="bottomLeft" activeCell="A7" sqref="A7"/>
      <selection pane="bottomRight" activeCell="H9" sqref="H9"/>
    </sheetView>
  </sheetViews>
  <sheetFormatPr defaultRowHeight="14.4" x14ac:dyDescent="0.3"/>
  <cols>
    <col min="1" max="1" width="6.109375" customWidth="1"/>
    <col min="2" max="2" width="5.33203125" customWidth="1"/>
    <col min="3" max="3" width="36.33203125" customWidth="1"/>
    <col min="4" max="4" width="10.44140625" hidden="1" customWidth="1"/>
    <col min="5" max="5" width="10.88671875" customWidth="1"/>
    <col min="6" max="6" width="12.33203125" customWidth="1"/>
    <col min="7" max="7" width="12.88671875" customWidth="1"/>
    <col min="8" max="8" width="11.44140625" bestFit="1" customWidth="1"/>
    <col min="9" max="9" width="9.88671875" bestFit="1" customWidth="1"/>
    <col min="10" max="10" width="12.5546875" customWidth="1"/>
    <col min="11" max="11" width="10.5546875" customWidth="1"/>
    <col min="12" max="12" width="10.44140625" style="1" customWidth="1"/>
    <col min="13" max="13" width="13.5546875" hidden="1" customWidth="1"/>
    <col min="14" max="14" width="15.109375" hidden="1" customWidth="1"/>
    <col min="15" max="17" width="18.6640625" hidden="1" customWidth="1"/>
    <col min="18" max="18" width="14.5546875" hidden="1" customWidth="1"/>
  </cols>
  <sheetData>
    <row r="1" spans="1:20" ht="15.6" x14ac:dyDescent="0.3">
      <c r="A1" s="76" t="s">
        <v>94</v>
      </c>
      <c r="C1" s="1"/>
      <c r="D1" s="1"/>
      <c r="K1" s="2" t="s">
        <v>87</v>
      </c>
      <c r="R1" s="2"/>
    </row>
    <row r="2" spans="1:20" ht="20.25" customHeight="1" x14ac:dyDescent="0.3">
      <c r="A2" s="77" t="s">
        <v>96</v>
      </c>
      <c r="C2" s="47"/>
      <c r="D2" s="39"/>
      <c r="K2" s="2"/>
      <c r="L2" s="121"/>
      <c r="M2" s="39"/>
      <c r="N2" s="39"/>
      <c r="O2" s="39"/>
      <c r="P2" s="39"/>
      <c r="Q2" s="39"/>
      <c r="R2" s="39"/>
    </row>
    <row r="3" spans="1:20" ht="13.5" customHeight="1" thickBot="1" x14ac:dyDescent="0.35">
      <c r="A3" t="s">
        <v>95</v>
      </c>
      <c r="C3" s="3"/>
      <c r="D3" s="3"/>
      <c r="E3" s="41"/>
      <c r="F3" s="41"/>
      <c r="G3" s="41"/>
      <c r="H3" s="41"/>
      <c r="I3" s="41"/>
      <c r="J3" s="41"/>
      <c r="K3" s="2" t="s">
        <v>88</v>
      </c>
      <c r="L3" s="3"/>
      <c r="M3" s="40"/>
      <c r="N3" s="41"/>
      <c r="O3" s="41"/>
      <c r="P3" s="41"/>
      <c r="Q3" s="41"/>
      <c r="R3" s="41"/>
      <c r="S3" s="41"/>
    </row>
    <row r="4" spans="1:20" ht="13.5" customHeight="1" thickBot="1" x14ac:dyDescent="0.35">
      <c r="E4" s="133" t="s">
        <v>97</v>
      </c>
      <c r="F4" s="134"/>
      <c r="G4" s="134"/>
      <c r="H4" s="134"/>
      <c r="I4" s="134"/>
      <c r="J4" s="134"/>
      <c r="K4" s="135"/>
      <c r="M4" s="133" t="s">
        <v>98</v>
      </c>
      <c r="N4" s="134"/>
      <c r="O4" s="134"/>
      <c r="P4" s="134"/>
      <c r="Q4" s="134"/>
      <c r="R4" s="135"/>
    </row>
    <row r="5" spans="1:20" ht="97.2" thickBot="1" x14ac:dyDescent="0.35">
      <c r="A5" s="78" t="s">
        <v>85</v>
      </c>
      <c r="B5" s="79" t="s">
        <v>86</v>
      </c>
      <c r="C5" s="42" t="s">
        <v>0</v>
      </c>
      <c r="D5" s="19" t="s">
        <v>1</v>
      </c>
      <c r="E5" s="10" t="s">
        <v>79</v>
      </c>
      <c r="F5" s="72" t="s">
        <v>84</v>
      </c>
      <c r="G5" s="32" t="s">
        <v>80</v>
      </c>
      <c r="H5" s="33" t="s">
        <v>81</v>
      </c>
      <c r="I5" s="60" t="s">
        <v>82</v>
      </c>
      <c r="J5" s="10" t="s">
        <v>83</v>
      </c>
      <c r="K5" s="63" t="s">
        <v>99</v>
      </c>
      <c r="L5" s="122"/>
      <c r="M5" s="124" t="s">
        <v>2</v>
      </c>
      <c r="N5" s="31" t="s">
        <v>3</v>
      </c>
      <c r="O5" s="27" t="s">
        <v>4</v>
      </c>
      <c r="P5" s="26" t="s">
        <v>5</v>
      </c>
      <c r="Q5" s="27" t="s">
        <v>6</v>
      </c>
      <c r="R5" s="10" t="s">
        <v>7</v>
      </c>
    </row>
    <row r="6" spans="1:20" ht="15" thickBot="1" x14ac:dyDescent="0.35">
      <c r="A6" s="43"/>
      <c r="B6" s="43"/>
      <c r="C6" s="44" t="s">
        <v>89</v>
      </c>
      <c r="D6" s="45"/>
      <c r="E6" s="45"/>
      <c r="F6" s="46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1"/>
      <c r="T6" s="1"/>
    </row>
    <row r="7" spans="1:20" ht="15" thickBot="1" x14ac:dyDescent="0.35">
      <c r="A7" s="119">
        <v>7897</v>
      </c>
      <c r="B7" s="120">
        <v>3127</v>
      </c>
      <c r="C7" s="49" t="s">
        <v>92</v>
      </c>
      <c r="D7" s="50">
        <v>691002142</v>
      </c>
      <c r="E7" s="80">
        <f>P7</f>
        <v>0.56000000000000005</v>
      </c>
      <c r="F7" s="81">
        <f t="shared" ref="F7" si="0">CEILING(E7*31670*4,1)</f>
        <v>70941</v>
      </c>
      <c r="G7" s="82">
        <f t="shared" ref="G7" si="1">CEILING(F7*1.09,1)</f>
        <v>77326</v>
      </c>
      <c r="H7" s="68">
        <f t="shared" ref="H7" si="2">CEILING(G7*0.338,1)</f>
        <v>26137</v>
      </c>
      <c r="I7" s="83">
        <v>1546</v>
      </c>
      <c r="J7" s="84">
        <f t="shared" ref="J7" si="3">G7+H7+I7</f>
        <v>105009</v>
      </c>
      <c r="K7" s="85">
        <f t="shared" ref="K7" si="4">ROUND(E7/3,4)</f>
        <v>0.1867</v>
      </c>
      <c r="L7" s="130"/>
      <c r="M7" s="125">
        <v>231</v>
      </c>
      <c r="N7" s="51">
        <v>235</v>
      </c>
      <c r="O7" s="52">
        <v>19.329999999999998</v>
      </c>
      <c r="P7" s="53">
        <v>0.56000000000000005</v>
      </c>
      <c r="Q7" s="54">
        <v>20.139999999999997</v>
      </c>
      <c r="R7" s="55">
        <v>0.25</v>
      </c>
    </row>
    <row r="8" spans="1:20" ht="15" thickBot="1" x14ac:dyDescent="0.35">
      <c r="A8" s="43"/>
      <c r="B8" s="43"/>
      <c r="C8" s="44"/>
      <c r="D8" s="45"/>
      <c r="E8" s="45"/>
      <c r="F8" s="46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1"/>
      <c r="T8" s="1"/>
    </row>
    <row r="9" spans="1:20" ht="18.600000000000001" thickBot="1" x14ac:dyDescent="0.35">
      <c r="A9" s="38"/>
      <c r="B9" s="38"/>
      <c r="C9" s="132" t="s">
        <v>90</v>
      </c>
      <c r="D9" s="47"/>
      <c r="E9" s="1"/>
      <c r="F9" s="1"/>
      <c r="G9" s="1"/>
      <c r="H9" s="1"/>
      <c r="I9" s="1"/>
      <c r="J9" s="1"/>
      <c r="K9" s="1"/>
      <c r="M9" s="134" t="s">
        <v>98</v>
      </c>
      <c r="N9" s="134"/>
      <c r="O9" s="134"/>
      <c r="P9" s="134"/>
      <c r="Q9" s="134"/>
      <c r="R9" s="135"/>
      <c r="S9" s="1"/>
      <c r="T9" s="1"/>
    </row>
    <row r="10" spans="1:20" ht="39.6" x14ac:dyDescent="0.3">
      <c r="A10" s="103">
        <v>7073</v>
      </c>
      <c r="B10" s="104">
        <v>3113</v>
      </c>
      <c r="C10" s="105" t="s">
        <v>8</v>
      </c>
      <c r="D10" s="106">
        <v>650062345</v>
      </c>
      <c r="E10" s="86">
        <v>0.61639999999999995</v>
      </c>
      <c r="F10" s="87">
        <v>78086</v>
      </c>
      <c r="G10" s="88">
        <v>85114</v>
      </c>
      <c r="H10" s="89">
        <v>28769</v>
      </c>
      <c r="I10" s="90">
        <v>1702</v>
      </c>
      <c r="J10" s="91">
        <v>115585</v>
      </c>
      <c r="K10" s="92">
        <v>0.20549999999999999</v>
      </c>
      <c r="L10" s="130"/>
      <c r="M10" s="126">
        <v>301</v>
      </c>
      <c r="N10" s="107">
        <v>310</v>
      </c>
      <c r="O10" s="108">
        <v>20.045400000000001</v>
      </c>
      <c r="P10" s="109">
        <v>0.61639999999999995</v>
      </c>
      <c r="Q10" s="110">
        <v>21.181799999999999</v>
      </c>
      <c r="R10" s="111">
        <v>0.52</v>
      </c>
    </row>
    <row r="11" spans="1:20" ht="39.6" x14ac:dyDescent="0.3">
      <c r="A11" s="112">
        <v>7064</v>
      </c>
      <c r="B11" s="36">
        <v>3113</v>
      </c>
      <c r="C11" s="16" t="s">
        <v>9</v>
      </c>
      <c r="D11" s="9">
        <v>600088855</v>
      </c>
      <c r="E11" s="71">
        <v>0.58499999999999996</v>
      </c>
      <c r="F11" s="69">
        <v>74108</v>
      </c>
      <c r="G11" s="56">
        <v>80778</v>
      </c>
      <c r="H11" s="57">
        <v>27303</v>
      </c>
      <c r="I11" s="61">
        <v>1615</v>
      </c>
      <c r="J11" s="66">
        <v>109696</v>
      </c>
      <c r="K11" s="64">
        <v>0.19500000000000001</v>
      </c>
      <c r="L11" s="130"/>
      <c r="M11" s="127">
        <v>247</v>
      </c>
      <c r="N11" s="4">
        <v>253</v>
      </c>
      <c r="O11" s="5">
        <v>16.63</v>
      </c>
      <c r="P11" s="6">
        <v>0.58499999999999996</v>
      </c>
      <c r="Q11" s="7">
        <v>17.605</v>
      </c>
      <c r="R11" s="8">
        <v>0.39</v>
      </c>
    </row>
    <row r="12" spans="1:20" ht="39.6" x14ac:dyDescent="0.3">
      <c r="A12" s="112">
        <v>7100</v>
      </c>
      <c r="B12" s="36">
        <v>3113</v>
      </c>
      <c r="C12" s="16" t="s">
        <v>10</v>
      </c>
      <c r="D12" s="9">
        <v>651000904</v>
      </c>
      <c r="E12" s="71">
        <v>0.91</v>
      </c>
      <c r="F12" s="69">
        <v>115279</v>
      </c>
      <c r="G12" s="56">
        <v>125655</v>
      </c>
      <c r="H12" s="57">
        <v>42472</v>
      </c>
      <c r="I12" s="61">
        <v>2513</v>
      </c>
      <c r="J12" s="66">
        <v>170640</v>
      </c>
      <c r="K12" s="64">
        <v>0.30330000000000001</v>
      </c>
      <c r="L12" s="130"/>
      <c r="M12" s="127">
        <v>702</v>
      </c>
      <c r="N12" s="4">
        <v>707</v>
      </c>
      <c r="O12" s="5">
        <v>41.28</v>
      </c>
      <c r="P12" s="6">
        <v>0.91</v>
      </c>
      <c r="Q12" s="7">
        <v>42.789999999999992</v>
      </c>
      <c r="R12" s="8">
        <v>0.6</v>
      </c>
    </row>
    <row r="13" spans="1:20" ht="26.4" x14ac:dyDescent="0.3">
      <c r="A13" s="113">
        <v>7054</v>
      </c>
      <c r="B13" s="37">
        <v>3117</v>
      </c>
      <c r="C13" s="16" t="s">
        <v>11</v>
      </c>
      <c r="D13" s="9">
        <v>600088782</v>
      </c>
      <c r="E13" s="71">
        <v>0.38</v>
      </c>
      <c r="F13" s="69">
        <v>48139</v>
      </c>
      <c r="G13" s="56">
        <v>52472</v>
      </c>
      <c r="H13" s="57">
        <v>17736</v>
      </c>
      <c r="I13" s="61">
        <v>1049</v>
      </c>
      <c r="J13" s="66">
        <v>71257</v>
      </c>
      <c r="K13" s="64">
        <v>0.12670000000000001</v>
      </c>
      <c r="L13" s="130"/>
      <c r="M13" s="127">
        <v>104</v>
      </c>
      <c r="N13" s="4">
        <v>111</v>
      </c>
      <c r="O13" s="5">
        <v>6.27</v>
      </c>
      <c r="P13" s="6">
        <v>0.38</v>
      </c>
      <c r="Q13" s="7">
        <v>6.9999999999999991</v>
      </c>
      <c r="R13" s="8">
        <v>0.35</v>
      </c>
    </row>
    <row r="14" spans="1:20" ht="39.6" x14ac:dyDescent="0.3">
      <c r="A14" s="112">
        <v>7065</v>
      </c>
      <c r="B14" s="36">
        <v>3113</v>
      </c>
      <c r="C14" s="16" t="s">
        <v>12</v>
      </c>
      <c r="D14" s="9">
        <v>600088821</v>
      </c>
      <c r="E14" s="71">
        <v>0.46</v>
      </c>
      <c r="F14" s="69">
        <v>58273</v>
      </c>
      <c r="G14" s="56">
        <v>63518</v>
      </c>
      <c r="H14" s="57">
        <v>21470</v>
      </c>
      <c r="I14" s="61">
        <v>1270</v>
      </c>
      <c r="J14" s="66">
        <v>86258</v>
      </c>
      <c r="K14" s="64">
        <v>0.15329999999999999</v>
      </c>
      <c r="L14" s="130"/>
      <c r="M14" s="127">
        <v>297</v>
      </c>
      <c r="N14" s="4">
        <v>312</v>
      </c>
      <c r="O14" s="5">
        <v>20.314999999999998</v>
      </c>
      <c r="P14" s="6">
        <v>0.46</v>
      </c>
      <c r="Q14" s="7">
        <v>21.965000000000003</v>
      </c>
      <c r="R14" s="8">
        <v>1.19</v>
      </c>
    </row>
    <row r="15" spans="1:20" ht="39.6" x14ac:dyDescent="0.3">
      <c r="A15" s="112">
        <v>7067</v>
      </c>
      <c r="B15" s="36">
        <v>3113</v>
      </c>
      <c r="C15" s="16" t="s">
        <v>13</v>
      </c>
      <c r="D15" s="9">
        <v>600088880</v>
      </c>
      <c r="E15" s="71">
        <v>1.5</v>
      </c>
      <c r="F15" s="69">
        <v>190020</v>
      </c>
      <c r="G15" s="56">
        <v>207122</v>
      </c>
      <c r="H15" s="57">
        <v>70008</v>
      </c>
      <c r="I15" s="61">
        <v>4142</v>
      </c>
      <c r="J15" s="66">
        <v>281272</v>
      </c>
      <c r="K15" s="64">
        <v>0.5</v>
      </c>
      <c r="L15" s="130"/>
      <c r="M15" s="127">
        <v>283</v>
      </c>
      <c r="N15" s="4">
        <v>289</v>
      </c>
      <c r="O15" s="5">
        <v>19</v>
      </c>
      <c r="P15" s="6">
        <v>1.5</v>
      </c>
      <c r="Q15" s="7">
        <v>21.11</v>
      </c>
      <c r="R15" s="8">
        <v>0.61</v>
      </c>
    </row>
    <row r="16" spans="1:20" ht="39.6" x14ac:dyDescent="0.3">
      <c r="A16" s="112">
        <v>7057</v>
      </c>
      <c r="B16" s="36">
        <v>3113</v>
      </c>
      <c r="C16" s="16" t="s">
        <v>14</v>
      </c>
      <c r="D16" s="9">
        <v>600088839</v>
      </c>
      <c r="E16" s="71">
        <v>0.5</v>
      </c>
      <c r="F16" s="69">
        <v>63340</v>
      </c>
      <c r="G16" s="56">
        <v>69041</v>
      </c>
      <c r="H16" s="57">
        <v>23336</v>
      </c>
      <c r="I16" s="61">
        <v>1380</v>
      </c>
      <c r="J16" s="66">
        <v>93757</v>
      </c>
      <c r="K16" s="64">
        <v>0.16669999999999999</v>
      </c>
      <c r="L16" s="130"/>
      <c r="M16" s="127">
        <v>442</v>
      </c>
      <c r="N16" s="4">
        <v>436</v>
      </c>
      <c r="O16" s="5">
        <v>30.11</v>
      </c>
      <c r="P16" s="6">
        <v>0.5</v>
      </c>
      <c r="Q16" s="7">
        <v>30.47</v>
      </c>
      <c r="R16" s="8">
        <v>-0.14000000000000001</v>
      </c>
    </row>
    <row r="17" spans="1:18" ht="39.6" x14ac:dyDescent="0.3">
      <c r="A17" s="112">
        <v>7069</v>
      </c>
      <c r="B17" s="36">
        <v>3113</v>
      </c>
      <c r="C17" s="16" t="s">
        <v>15</v>
      </c>
      <c r="D17" s="9">
        <v>600088898</v>
      </c>
      <c r="E17" s="71">
        <v>1.22</v>
      </c>
      <c r="F17" s="69">
        <v>154550</v>
      </c>
      <c r="G17" s="56">
        <v>168460</v>
      </c>
      <c r="H17" s="57">
        <v>56940</v>
      </c>
      <c r="I17" s="61">
        <v>3369</v>
      </c>
      <c r="J17" s="66">
        <v>228769</v>
      </c>
      <c r="K17" s="64">
        <v>0.40670000000000001</v>
      </c>
      <c r="L17" s="130"/>
      <c r="M17" s="127">
        <v>720</v>
      </c>
      <c r="N17" s="4">
        <v>765</v>
      </c>
      <c r="O17" s="5">
        <v>42.13</v>
      </c>
      <c r="P17" s="6">
        <v>1.22</v>
      </c>
      <c r="Q17" s="7">
        <v>46.22</v>
      </c>
      <c r="R17" s="8">
        <v>2.87</v>
      </c>
    </row>
    <row r="18" spans="1:18" ht="26.4" x14ac:dyDescent="0.3">
      <c r="A18" s="112">
        <v>7070</v>
      </c>
      <c r="B18" s="36">
        <v>3113</v>
      </c>
      <c r="C18" s="16" t="s">
        <v>16</v>
      </c>
      <c r="D18" s="9">
        <v>600088901</v>
      </c>
      <c r="E18" s="71">
        <v>1.2</v>
      </c>
      <c r="F18" s="69">
        <v>152016</v>
      </c>
      <c r="G18" s="56">
        <v>165698</v>
      </c>
      <c r="H18" s="57">
        <v>56006</v>
      </c>
      <c r="I18" s="61">
        <v>3313</v>
      </c>
      <c r="J18" s="66">
        <v>225017</v>
      </c>
      <c r="K18" s="64">
        <v>0.4</v>
      </c>
      <c r="L18" s="130"/>
      <c r="M18" s="127">
        <v>460</v>
      </c>
      <c r="N18" s="4">
        <v>463</v>
      </c>
      <c r="O18" s="5">
        <v>29.680999999999997</v>
      </c>
      <c r="P18" s="6">
        <v>1.2</v>
      </c>
      <c r="Q18" s="7">
        <v>30.850999999999999</v>
      </c>
      <c r="R18" s="8">
        <v>-0.03</v>
      </c>
    </row>
    <row r="19" spans="1:18" ht="39.6" x14ac:dyDescent="0.3">
      <c r="A19" s="112">
        <v>7046</v>
      </c>
      <c r="B19" s="36">
        <v>3117</v>
      </c>
      <c r="C19" s="16" t="s">
        <v>17</v>
      </c>
      <c r="D19" s="9">
        <v>600088693</v>
      </c>
      <c r="E19" s="71">
        <v>0.11</v>
      </c>
      <c r="F19" s="69">
        <v>13935</v>
      </c>
      <c r="G19" s="56">
        <v>15190</v>
      </c>
      <c r="H19" s="57">
        <v>5135</v>
      </c>
      <c r="I19" s="61">
        <v>303</v>
      </c>
      <c r="J19" s="66">
        <v>20628</v>
      </c>
      <c r="K19" s="64">
        <v>3.6700000000000003E-2</v>
      </c>
      <c r="L19" s="130"/>
      <c r="M19" s="127">
        <v>48</v>
      </c>
      <c r="N19" s="4">
        <v>49</v>
      </c>
      <c r="O19" s="5">
        <v>3.5842000000000001</v>
      </c>
      <c r="P19" s="6">
        <v>0.11</v>
      </c>
      <c r="Q19" s="7">
        <v>3.7842000000000002</v>
      </c>
      <c r="R19" s="8">
        <v>0.09</v>
      </c>
    </row>
    <row r="20" spans="1:18" ht="39.6" x14ac:dyDescent="0.3">
      <c r="A20" s="112">
        <v>7063</v>
      </c>
      <c r="B20" s="36">
        <v>3113</v>
      </c>
      <c r="C20" s="16" t="s">
        <v>18</v>
      </c>
      <c r="D20" s="9">
        <v>600088847</v>
      </c>
      <c r="E20" s="71">
        <v>0.69</v>
      </c>
      <c r="F20" s="69">
        <v>87410</v>
      </c>
      <c r="G20" s="56">
        <v>95277</v>
      </c>
      <c r="H20" s="57">
        <v>32204</v>
      </c>
      <c r="I20" s="61">
        <v>1905</v>
      </c>
      <c r="J20" s="66">
        <v>129386</v>
      </c>
      <c r="K20" s="64">
        <v>0.23</v>
      </c>
      <c r="L20" s="130"/>
      <c r="M20" s="127">
        <v>232</v>
      </c>
      <c r="N20" s="4">
        <v>231</v>
      </c>
      <c r="O20" s="5">
        <v>15.004999999999999</v>
      </c>
      <c r="P20" s="6">
        <v>0.69</v>
      </c>
      <c r="Q20" s="7">
        <v>15.745000000000001</v>
      </c>
      <c r="R20" s="8">
        <v>0.05</v>
      </c>
    </row>
    <row r="21" spans="1:18" ht="39.6" x14ac:dyDescent="0.3">
      <c r="A21" s="112">
        <v>7078</v>
      </c>
      <c r="B21" s="36">
        <v>3113</v>
      </c>
      <c r="C21" s="16" t="s">
        <v>19</v>
      </c>
      <c r="D21" s="9">
        <v>650054717</v>
      </c>
      <c r="E21" s="71">
        <v>0.38</v>
      </c>
      <c r="F21" s="69">
        <v>48139</v>
      </c>
      <c r="G21" s="56">
        <v>52472</v>
      </c>
      <c r="H21" s="57">
        <v>17736</v>
      </c>
      <c r="I21" s="61">
        <v>1049</v>
      </c>
      <c r="J21" s="66">
        <v>71257</v>
      </c>
      <c r="K21" s="64">
        <v>0.12670000000000001</v>
      </c>
      <c r="L21" s="130"/>
      <c r="M21" s="127">
        <v>319</v>
      </c>
      <c r="N21" s="4">
        <v>321</v>
      </c>
      <c r="O21" s="5">
        <v>20</v>
      </c>
      <c r="P21" s="6">
        <v>0.38</v>
      </c>
      <c r="Q21" s="7">
        <v>20.759999999999998</v>
      </c>
      <c r="R21" s="8">
        <v>0.38</v>
      </c>
    </row>
    <row r="22" spans="1:18" ht="26.4" x14ac:dyDescent="0.3">
      <c r="A22" s="112">
        <v>7060</v>
      </c>
      <c r="B22" s="36">
        <v>3113</v>
      </c>
      <c r="C22" s="16" t="s">
        <v>20</v>
      </c>
      <c r="D22" s="9">
        <v>600088570</v>
      </c>
      <c r="E22" s="71">
        <v>3</v>
      </c>
      <c r="F22" s="69">
        <v>380040</v>
      </c>
      <c r="G22" s="56">
        <v>414244</v>
      </c>
      <c r="H22" s="57">
        <v>140015</v>
      </c>
      <c r="I22" s="61">
        <v>8284</v>
      </c>
      <c r="J22" s="66">
        <v>562543</v>
      </c>
      <c r="K22" s="64">
        <v>1</v>
      </c>
      <c r="L22" s="130"/>
      <c r="M22" s="127">
        <v>467</v>
      </c>
      <c r="N22" s="4">
        <v>485</v>
      </c>
      <c r="O22" s="5">
        <v>27.64</v>
      </c>
      <c r="P22" s="6">
        <v>3</v>
      </c>
      <c r="Q22" s="7">
        <v>31.68</v>
      </c>
      <c r="R22" s="8">
        <v>1.04</v>
      </c>
    </row>
    <row r="23" spans="1:18" ht="26.4" x14ac:dyDescent="0.3">
      <c r="A23" s="112">
        <v>7058</v>
      </c>
      <c r="B23" s="36">
        <v>3113</v>
      </c>
      <c r="C23" s="16" t="s">
        <v>21</v>
      </c>
      <c r="D23" s="9">
        <v>600088863</v>
      </c>
      <c r="E23" s="71">
        <v>0.23</v>
      </c>
      <c r="F23" s="69">
        <v>29137</v>
      </c>
      <c r="G23" s="56">
        <v>31760</v>
      </c>
      <c r="H23" s="57">
        <v>10735</v>
      </c>
      <c r="I23" s="61">
        <v>635</v>
      </c>
      <c r="J23" s="66">
        <v>43130</v>
      </c>
      <c r="K23" s="64">
        <v>7.6700000000000004E-2</v>
      </c>
      <c r="L23" s="130"/>
      <c r="M23" s="127">
        <v>337</v>
      </c>
      <c r="N23" s="4">
        <v>338</v>
      </c>
      <c r="O23" s="5">
        <v>23.9236</v>
      </c>
      <c r="P23" s="6">
        <v>0.23</v>
      </c>
      <c r="Q23" s="7">
        <v>24.413600000000002</v>
      </c>
      <c r="R23" s="8">
        <v>0.26</v>
      </c>
    </row>
    <row r="24" spans="1:18" ht="39.6" x14ac:dyDescent="0.3">
      <c r="A24" s="112">
        <v>7055</v>
      </c>
      <c r="B24" s="36">
        <v>3113</v>
      </c>
      <c r="C24" s="16" t="s">
        <v>75</v>
      </c>
      <c r="D24" s="9">
        <v>600088561</v>
      </c>
      <c r="E24" s="71">
        <v>1.48</v>
      </c>
      <c r="F24" s="69">
        <v>187487</v>
      </c>
      <c r="G24" s="56">
        <v>204361</v>
      </c>
      <c r="H24" s="57">
        <v>69075</v>
      </c>
      <c r="I24" s="61">
        <v>4087</v>
      </c>
      <c r="J24" s="66">
        <v>277523</v>
      </c>
      <c r="K24" s="64">
        <v>0.49330000000000002</v>
      </c>
      <c r="L24" s="130"/>
      <c r="M24" s="127">
        <v>687</v>
      </c>
      <c r="N24" s="4">
        <v>708</v>
      </c>
      <c r="O24" s="5">
        <v>42.43</v>
      </c>
      <c r="P24" s="6">
        <v>1.48</v>
      </c>
      <c r="Q24" s="7">
        <v>45.389999999999993</v>
      </c>
      <c r="R24" s="8">
        <v>1.48</v>
      </c>
    </row>
    <row r="25" spans="1:18" ht="26.4" x14ac:dyDescent="0.3">
      <c r="A25" s="112">
        <v>7062</v>
      </c>
      <c r="B25" s="36">
        <v>3113</v>
      </c>
      <c r="C25" s="16" t="s">
        <v>22</v>
      </c>
      <c r="D25" s="9">
        <v>600088545</v>
      </c>
      <c r="E25" s="71">
        <v>0.73</v>
      </c>
      <c r="F25" s="69">
        <v>92477</v>
      </c>
      <c r="G25" s="56">
        <v>100800</v>
      </c>
      <c r="H25" s="57">
        <v>34071</v>
      </c>
      <c r="I25" s="61">
        <v>2016</v>
      </c>
      <c r="J25" s="66">
        <v>136887</v>
      </c>
      <c r="K25" s="64">
        <v>0.24329999999999999</v>
      </c>
      <c r="L25" s="130"/>
      <c r="M25" s="127">
        <v>683</v>
      </c>
      <c r="N25" s="4">
        <v>692</v>
      </c>
      <c r="O25" s="5">
        <v>40.905000000000001</v>
      </c>
      <c r="P25" s="6">
        <v>0.73</v>
      </c>
      <c r="Q25" s="7">
        <v>42.384999999999998</v>
      </c>
      <c r="R25" s="8">
        <v>0.75</v>
      </c>
    </row>
    <row r="26" spans="1:18" ht="26.4" x14ac:dyDescent="0.3">
      <c r="A26" s="112">
        <v>7066</v>
      </c>
      <c r="B26" s="36">
        <v>3113</v>
      </c>
      <c r="C26" s="16" t="s">
        <v>76</v>
      </c>
      <c r="D26" s="9">
        <v>600088871</v>
      </c>
      <c r="E26" s="71">
        <v>4.2348999999999997</v>
      </c>
      <c r="F26" s="69">
        <v>536478</v>
      </c>
      <c r="G26" s="56">
        <v>584762</v>
      </c>
      <c r="H26" s="57">
        <v>197650</v>
      </c>
      <c r="I26" s="61">
        <v>11695</v>
      </c>
      <c r="J26" s="66">
        <v>794107</v>
      </c>
      <c r="K26" s="64">
        <v>1.4116</v>
      </c>
      <c r="L26" s="130"/>
      <c r="M26" s="127">
        <v>685</v>
      </c>
      <c r="N26" s="4">
        <v>709</v>
      </c>
      <c r="O26" s="5">
        <v>40.408700000000003</v>
      </c>
      <c r="P26" s="6">
        <v>4.2348999999999997</v>
      </c>
      <c r="Q26" s="7">
        <v>45.863600000000005</v>
      </c>
      <c r="R26" s="8">
        <v>1.22</v>
      </c>
    </row>
    <row r="27" spans="1:18" ht="39.6" x14ac:dyDescent="0.3">
      <c r="A27" s="112">
        <v>7074</v>
      </c>
      <c r="B27" s="36">
        <v>3113</v>
      </c>
      <c r="C27" s="16" t="s">
        <v>23</v>
      </c>
      <c r="D27" s="9">
        <v>600088553</v>
      </c>
      <c r="E27" s="71">
        <v>1.62</v>
      </c>
      <c r="F27" s="69">
        <v>205222</v>
      </c>
      <c r="G27" s="56">
        <v>223692</v>
      </c>
      <c r="H27" s="57">
        <v>75608</v>
      </c>
      <c r="I27" s="61">
        <v>4473</v>
      </c>
      <c r="J27" s="66">
        <v>303773</v>
      </c>
      <c r="K27" s="64">
        <v>0.54</v>
      </c>
      <c r="L27" s="130"/>
      <c r="M27" s="127">
        <v>726</v>
      </c>
      <c r="N27" s="4">
        <v>752</v>
      </c>
      <c r="O27" s="5">
        <v>43.230000000000004</v>
      </c>
      <c r="P27" s="6">
        <v>1.62</v>
      </c>
      <c r="Q27" s="7">
        <v>46.75</v>
      </c>
      <c r="R27" s="8">
        <v>1.9</v>
      </c>
    </row>
    <row r="28" spans="1:18" ht="26.4" x14ac:dyDescent="0.3">
      <c r="A28" s="112">
        <v>7095</v>
      </c>
      <c r="B28" s="36">
        <v>3117</v>
      </c>
      <c r="C28" s="16" t="s">
        <v>24</v>
      </c>
      <c r="D28" s="9">
        <v>600088766</v>
      </c>
      <c r="E28" s="71">
        <v>0.63</v>
      </c>
      <c r="F28" s="69">
        <v>79809</v>
      </c>
      <c r="G28" s="56">
        <v>86992</v>
      </c>
      <c r="H28" s="57">
        <v>29404</v>
      </c>
      <c r="I28" s="61">
        <v>1739</v>
      </c>
      <c r="J28" s="66">
        <v>118135</v>
      </c>
      <c r="K28" s="64">
        <v>0.21</v>
      </c>
      <c r="L28" s="130"/>
      <c r="M28" s="127">
        <v>61</v>
      </c>
      <c r="N28" s="4">
        <v>66</v>
      </c>
      <c r="O28" s="5">
        <v>4.05</v>
      </c>
      <c r="P28" s="6">
        <v>0.63</v>
      </c>
      <c r="Q28" s="7">
        <v>4.9399999999999995</v>
      </c>
      <c r="R28" s="8">
        <v>0.26</v>
      </c>
    </row>
    <row r="29" spans="1:18" ht="39.6" x14ac:dyDescent="0.3">
      <c r="A29" s="112">
        <v>7096</v>
      </c>
      <c r="B29" s="36">
        <v>3113</v>
      </c>
      <c r="C29" s="16" t="s">
        <v>25</v>
      </c>
      <c r="D29" s="9">
        <v>650054652</v>
      </c>
      <c r="E29" s="71">
        <v>0.55000000000000004</v>
      </c>
      <c r="F29" s="69">
        <v>69674</v>
      </c>
      <c r="G29" s="56">
        <v>75945</v>
      </c>
      <c r="H29" s="57">
        <v>25670</v>
      </c>
      <c r="I29" s="61">
        <v>1518</v>
      </c>
      <c r="J29" s="66">
        <v>103133</v>
      </c>
      <c r="K29" s="64">
        <v>0.18329999999999999</v>
      </c>
      <c r="L29" s="130"/>
      <c r="M29" s="127">
        <v>161</v>
      </c>
      <c r="N29" s="4">
        <v>166</v>
      </c>
      <c r="O29" s="5">
        <v>11.11</v>
      </c>
      <c r="P29" s="6">
        <v>0.55000000000000004</v>
      </c>
      <c r="Q29" s="7">
        <v>12.13</v>
      </c>
      <c r="R29" s="8">
        <v>0.47</v>
      </c>
    </row>
    <row r="30" spans="1:18" ht="26.4" x14ac:dyDescent="0.3">
      <c r="A30" s="112">
        <v>7084</v>
      </c>
      <c r="B30" s="36">
        <v>3113</v>
      </c>
      <c r="C30" s="16" t="s">
        <v>26</v>
      </c>
      <c r="D30" s="9">
        <v>600088596</v>
      </c>
      <c r="E30" s="71">
        <v>2</v>
      </c>
      <c r="F30" s="69">
        <v>253360</v>
      </c>
      <c r="G30" s="56">
        <v>276163</v>
      </c>
      <c r="H30" s="57">
        <v>93344</v>
      </c>
      <c r="I30" s="61">
        <v>5523</v>
      </c>
      <c r="J30" s="66">
        <v>375030</v>
      </c>
      <c r="K30" s="64">
        <v>0.66669999999999996</v>
      </c>
      <c r="L30" s="130"/>
      <c r="M30" s="127">
        <v>498</v>
      </c>
      <c r="N30" s="4">
        <v>495</v>
      </c>
      <c r="O30" s="5">
        <v>29.6</v>
      </c>
      <c r="P30" s="6">
        <v>2</v>
      </c>
      <c r="Q30" s="7">
        <v>31.6</v>
      </c>
      <c r="R30" s="8">
        <v>0</v>
      </c>
    </row>
    <row r="31" spans="1:18" ht="39.6" x14ac:dyDescent="0.3">
      <c r="A31" s="112">
        <v>7201</v>
      </c>
      <c r="B31" s="36">
        <v>3113</v>
      </c>
      <c r="C31" s="16" t="s">
        <v>27</v>
      </c>
      <c r="D31" s="9">
        <v>600092470</v>
      </c>
      <c r="E31" s="71">
        <v>2.6</v>
      </c>
      <c r="F31" s="69">
        <v>329368</v>
      </c>
      <c r="G31" s="56">
        <v>359012</v>
      </c>
      <c r="H31" s="57">
        <v>121347</v>
      </c>
      <c r="I31" s="61">
        <v>7180</v>
      </c>
      <c r="J31" s="66">
        <v>487539</v>
      </c>
      <c r="K31" s="64">
        <v>0.86670000000000003</v>
      </c>
      <c r="L31" s="130"/>
      <c r="M31" s="127">
        <v>276</v>
      </c>
      <c r="N31" s="4">
        <v>274</v>
      </c>
      <c r="O31" s="5">
        <v>18.72</v>
      </c>
      <c r="P31" s="6">
        <v>2.6</v>
      </c>
      <c r="Q31" s="7">
        <v>21.52</v>
      </c>
      <c r="R31" s="8">
        <v>0.2</v>
      </c>
    </row>
    <row r="32" spans="1:18" ht="52.8" x14ac:dyDescent="0.3">
      <c r="A32" s="112">
        <v>7208</v>
      </c>
      <c r="B32" s="36">
        <v>3113</v>
      </c>
      <c r="C32" s="28" t="s">
        <v>28</v>
      </c>
      <c r="D32" s="20">
        <v>650046633</v>
      </c>
      <c r="E32" s="71">
        <v>0.5</v>
      </c>
      <c r="F32" s="69">
        <v>63340</v>
      </c>
      <c r="G32" s="56">
        <v>69041</v>
      </c>
      <c r="H32" s="57">
        <v>23336</v>
      </c>
      <c r="I32" s="61">
        <v>1380</v>
      </c>
      <c r="J32" s="66">
        <v>93757</v>
      </c>
      <c r="K32" s="64">
        <v>0.16669999999999999</v>
      </c>
      <c r="L32" s="131"/>
      <c r="M32" s="128">
        <v>164</v>
      </c>
      <c r="N32" s="21">
        <v>164</v>
      </c>
      <c r="O32" s="22">
        <v>12.25</v>
      </c>
      <c r="P32" s="23">
        <v>0.5</v>
      </c>
      <c r="Q32" s="24">
        <v>13.02</v>
      </c>
      <c r="R32" s="25">
        <v>0.27</v>
      </c>
    </row>
    <row r="33" spans="1:18" ht="39.6" x14ac:dyDescent="0.3">
      <c r="A33" s="112">
        <v>7210</v>
      </c>
      <c r="B33" s="36">
        <v>3117</v>
      </c>
      <c r="C33" s="16" t="s">
        <v>29</v>
      </c>
      <c r="D33" s="9">
        <v>650060466</v>
      </c>
      <c r="E33" s="71">
        <v>0.12</v>
      </c>
      <c r="F33" s="69">
        <v>15202</v>
      </c>
      <c r="G33" s="56">
        <v>16571</v>
      </c>
      <c r="H33" s="57">
        <v>5601</v>
      </c>
      <c r="I33" s="61">
        <v>331</v>
      </c>
      <c r="J33" s="66">
        <v>22503</v>
      </c>
      <c r="K33" s="64">
        <v>0.04</v>
      </c>
      <c r="L33" s="130"/>
      <c r="M33" s="127">
        <v>38</v>
      </c>
      <c r="N33" s="4">
        <v>36</v>
      </c>
      <c r="O33" s="5">
        <v>2.726</v>
      </c>
      <c r="P33" s="6">
        <v>0.12</v>
      </c>
      <c r="Q33" s="7">
        <v>2.7260000000000004</v>
      </c>
      <c r="R33" s="8">
        <v>-0.12</v>
      </c>
    </row>
    <row r="34" spans="1:18" ht="26.4" x14ac:dyDescent="0.3">
      <c r="A34" s="112">
        <v>7202</v>
      </c>
      <c r="B34" s="36">
        <v>3113</v>
      </c>
      <c r="C34" s="16" t="s">
        <v>30</v>
      </c>
      <c r="D34" s="9">
        <v>600092364</v>
      </c>
      <c r="E34" s="71">
        <v>1.8</v>
      </c>
      <c r="F34" s="69">
        <v>228024</v>
      </c>
      <c r="G34" s="56">
        <v>248547</v>
      </c>
      <c r="H34" s="57">
        <v>84009</v>
      </c>
      <c r="I34" s="61">
        <v>4970</v>
      </c>
      <c r="J34" s="66">
        <v>337526</v>
      </c>
      <c r="K34" s="64">
        <v>0.6</v>
      </c>
      <c r="L34" s="130"/>
      <c r="M34" s="127">
        <v>318</v>
      </c>
      <c r="N34" s="4">
        <v>311</v>
      </c>
      <c r="O34" s="5">
        <v>20.13</v>
      </c>
      <c r="P34" s="6">
        <v>1.8</v>
      </c>
      <c r="Q34" s="7">
        <v>21.63</v>
      </c>
      <c r="R34" s="8">
        <v>-0.3</v>
      </c>
    </row>
    <row r="35" spans="1:18" ht="26.4" x14ac:dyDescent="0.3">
      <c r="A35" s="112">
        <v>7203</v>
      </c>
      <c r="B35" s="36">
        <v>3113</v>
      </c>
      <c r="C35" s="16" t="s">
        <v>31</v>
      </c>
      <c r="D35" s="9">
        <v>600092135</v>
      </c>
      <c r="E35" s="71">
        <v>0.63</v>
      </c>
      <c r="F35" s="69">
        <v>79809</v>
      </c>
      <c r="G35" s="56">
        <v>86992</v>
      </c>
      <c r="H35" s="57">
        <v>29404</v>
      </c>
      <c r="I35" s="61">
        <v>1739</v>
      </c>
      <c r="J35" s="66">
        <v>118135</v>
      </c>
      <c r="K35" s="64">
        <v>0.21</v>
      </c>
      <c r="L35" s="130"/>
      <c r="M35" s="127">
        <v>298</v>
      </c>
      <c r="N35" s="4">
        <v>307</v>
      </c>
      <c r="O35" s="5">
        <v>19.59</v>
      </c>
      <c r="P35" s="6">
        <v>0.63</v>
      </c>
      <c r="Q35" s="7">
        <v>21.24</v>
      </c>
      <c r="R35" s="8">
        <v>1.02</v>
      </c>
    </row>
    <row r="36" spans="1:18" ht="26.4" x14ac:dyDescent="0.3">
      <c r="A36" s="112">
        <v>7252</v>
      </c>
      <c r="B36" s="36">
        <v>3113</v>
      </c>
      <c r="C36" s="16" t="s">
        <v>32</v>
      </c>
      <c r="D36" s="9">
        <v>600092402</v>
      </c>
      <c r="E36" s="71">
        <v>2</v>
      </c>
      <c r="F36" s="69">
        <v>253360</v>
      </c>
      <c r="G36" s="56">
        <v>276163</v>
      </c>
      <c r="H36" s="57">
        <v>93344</v>
      </c>
      <c r="I36" s="61">
        <v>5523</v>
      </c>
      <c r="J36" s="66">
        <v>375030</v>
      </c>
      <c r="K36" s="64">
        <v>0.66669999999999996</v>
      </c>
      <c r="L36" s="130"/>
      <c r="M36" s="127">
        <v>202</v>
      </c>
      <c r="N36" s="4">
        <v>209</v>
      </c>
      <c r="O36" s="5">
        <v>13.59</v>
      </c>
      <c r="P36" s="6">
        <v>2</v>
      </c>
      <c r="Q36" s="7">
        <v>16.05</v>
      </c>
      <c r="R36" s="8">
        <v>0.46</v>
      </c>
    </row>
    <row r="37" spans="1:18" ht="39.6" x14ac:dyDescent="0.3">
      <c r="A37" s="112">
        <v>7260</v>
      </c>
      <c r="B37" s="36">
        <v>3117</v>
      </c>
      <c r="C37" s="16" t="s">
        <v>77</v>
      </c>
      <c r="D37" s="9">
        <v>600092216</v>
      </c>
      <c r="E37" s="71">
        <v>0.52</v>
      </c>
      <c r="F37" s="69">
        <v>65874</v>
      </c>
      <c r="G37" s="56">
        <v>71803</v>
      </c>
      <c r="H37" s="57">
        <v>24270</v>
      </c>
      <c r="I37" s="61">
        <v>1436</v>
      </c>
      <c r="J37" s="66">
        <v>97509</v>
      </c>
      <c r="K37" s="64">
        <v>0.17330000000000001</v>
      </c>
      <c r="L37" s="130"/>
      <c r="M37" s="127">
        <v>36</v>
      </c>
      <c r="N37" s="4">
        <v>32</v>
      </c>
      <c r="O37" s="5">
        <v>3.37</v>
      </c>
      <c r="P37" s="6">
        <v>0.52</v>
      </c>
      <c r="Q37" s="7">
        <v>3.59</v>
      </c>
      <c r="R37" s="8">
        <v>-0.3</v>
      </c>
    </row>
    <row r="38" spans="1:18" ht="39.6" x14ac:dyDescent="0.3">
      <c r="A38" s="112">
        <v>7253</v>
      </c>
      <c r="B38" s="36">
        <v>3113</v>
      </c>
      <c r="C38" s="16" t="s">
        <v>33</v>
      </c>
      <c r="D38" s="9">
        <v>600092143</v>
      </c>
      <c r="E38" s="71">
        <v>0.5</v>
      </c>
      <c r="F38" s="69">
        <v>63340</v>
      </c>
      <c r="G38" s="56">
        <v>69041</v>
      </c>
      <c r="H38" s="57">
        <v>23336</v>
      </c>
      <c r="I38" s="61">
        <v>1380</v>
      </c>
      <c r="J38" s="66">
        <v>93757</v>
      </c>
      <c r="K38" s="64">
        <v>0.16669999999999999</v>
      </c>
      <c r="L38" s="130"/>
      <c r="M38" s="127">
        <v>398</v>
      </c>
      <c r="N38" s="4">
        <v>398</v>
      </c>
      <c r="O38" s="5">
        <v>25.68</v>
      </c>
      <c r="P38" s="6">
        <v>0.5</v>
      </c>
      <c r="Q38" s="7">
        <v>26.06</v>
      </c>
      <c r="R38" s="8">
        <v>-0.12</v>
      </c>
    </row>
    <row r="39" spans="1:18" ht="26.4" x14ac:dyDescent="0.3">
      <c r="A39" s="112">
        <v>7251</v>
      </c>
      <c r="B39" s="36">
        <v>3113</v>
      </c>
      <c r="C39" s="16" t="s">
        <v>34</v>
      </c>
      <c r="D39" s="9">
        <v>600092119</v>
      </c>
      <c r="E39" s="71">
        <v>1.72</v>
      </c>
      <c r="F39" s="69">
        <v>217890</v>
      </c>
      <c r="G39" s="56">
        <v>237501</v>
      </c>
      <c r="H39" s="57">
        <v>80276</v>
      </c>
      <c r="I39" s="61">
        <v>4750</v>
      </c>
      <c r="J39" s="66">
        <v>322527</v>
      </c>
      <c r="K39" s="64">
        <v>0.57330000000000003</v>
      </c>
      <c r="L39" s="130"/>
      <c r="M39" s="127">
        <v>648</v>
      </c>
      <c r="N39" s="4">
        <v>640</v>
      </c>
      <c r="O39" s="5">
        <v>37.045500000000004</v>
      </c>
      <c r="P39" s="6">
        <v>1.72</v>
      </c>
      <c r="Q39" s="7">
        <v>37.9955</v>
      </c>
      <c r="R39" s="8">
        <v>-0.77</v>
      </c>
    </row>
    <row r="40" spans="1:18" ht="39.6" x14ac:dyDescent="0.3">
      <c r="A40" s="112">
        <v>7271</v>
      </c>
      <c r="B40" s="36">
        <v>3113</v>
      </c>
      <c r="C40" s="16" t="s">
        <v>35</v>
      </c>
      <c r="D40" s="9">
        <v>600092437</v>
      </c>
      <c r="E40" s="71">
        <v>1.89</v>
      </c>
      <c r="F40" s="69">
        <v>239426</v>
      </c>
      <c r="G40" s="56">
        <v>260975</v>
      </c>
      <c r="H40" s="57">
        <v>88210</v>
      </c>
      <c r="I40" s="61">
        <v>5219</v>
      </c>
      <c r="J40" s="66">
        <v>354404</v>
      </c>
      <c r="K40" s="64">
        <v>0.63</v>
      </c>
      <c r="L40" s="130"/>
      <c r="M40" s="127">
        <v>322</v>
      </c>
      <c r="N40" s="4">
        <v>313</v>
      </c>
      <c r="O40" s="5">
        <v>21</v>
      </c>
      <c r="P40" s="6">
        <v>1.89</v>
      </c>
      <c r="Q40" s="7">
        <v>22.63</v>
      </c>
      <c r="R40" s="8">
        <v>-0.26</v>
      </c>
    </row>
    <row r="41" spans="1:18" ht="52.8" x14ac:dyDescent="0.3">
      <c r="A41" s="112">
        <v>7405</v>
      </c>
      <c r="B41" s="36">
        <v>3113</v>
      </c>
      <c r="C41" s="16" t="s">
        <v>78</v>
      </c>
      <c r="D41" s="9">
        <v>600093999</v>
      </c>
      <c r="E41" s="71">
        <v>5.93</v>
      </c>
      <c r="F41" s="69">
        <v>751213</v>
      </c>
      <c r="G41" s="56">
        <v>818823</v>
      </c>
      <c r="H41" s="57">
        <v>276763</v>
      </c>
      <c r="I41" s="61">
        <v>16376</v>
      </c>
      <c r="J41" s="66">
        <v>1111962</v>
      </c>
      <c r="K41" s="64">
        <v>1.9766999999999999</v>
      </c>
      <c r="L41" s="130"/>
      <c r="M41" s="127">
        <v>381</v>
      </c>
      <c r="N41" s="4">
        <v>404</v>
      </c>
      <c r="O41" s="5">
        <v>26.172999999999998</v>
      </c>
      <c r="P41" s="6">
        <v>5.93</v>
      </c>
      <c r="Q41" s="7">
        <v>33.483000000000004</v>
      </c>
      <c r="R41" s="8">
        <v>1.38</v>
      </c>
    </row>
    <row r="42" spans="1:18" ht="39.6" x14ac:dyDescent="0.3">
      <c r="A42" s="112">
        <v>7411</v>
      </c>
      <c r="B42" s="36">
        <v>3113</v>
      </c>
      <c r="C42" s="16" t="s">
        <v>36</v>
      </c>
      <c r="D42" s="9">
        <v>650046820</v>
      </c>
      <c r="E42" s="71">
        <v>1.51</v>
      </c>
      <c r="F42" s="69">
        <v>191287</v>
      </c>
      <c r="G42" s="56">
        <v>208503</v>
      </c>
      <c r="H42" s="57">
        <v>70475</v>
      </c>
      <c r="I42" s="61">
        <v>4170</v>
      </c>
      <c r="J42" s="66">
        <v>283148</v>
      </c>
      <c r="K42" s="64">
        <v>0.50329999999999997</v>
      </c>
      <c r="L42" s="130"/>
      <c r="M42" s="127">
        <v>189</v>
      </c>
      <c r="N42" s="4">
        <v>190</v>
      </c>
      <c r="O42" s="5">
        <v>16.762</v>
      </c>
      <c r="P42" s="6">
        <v>1.51</v>
      </c>
      <c r="Q42" s="7">
        <v>18.181999999999999</v>
      </c>
      <c r="R42" s="8">
        <v>-0.09</v>
      </c>
    </row>
    <row r="43" spans="1:18" ht="26.4" x14ac:dyDescent="0.3">
      <c r="A43" s="112">
        <v>7404</v>
      </c>
      <c r="B43" s="36">
        <v>3113</v>
      </c>
      <c r="C43" s="16" t="s">
        <v>37</v>
      </c>
      <c r="D43" s="9">
        <v>600093981</v>
      </c>
      <c r="E43" s="71">
        <v>1.1100000000000001</v>
      </c>
      <c r="F43" s="69">
        <v>140615</v>
      </c>
      <c r="G43" s="56">
        <v>153271</v>
      </c>
      <c r="H43" s="57">
        <v>51806</v>
      </c>
      <c r="I43" s="61">
        <v>3065</v>
      </c>
      <c r="J43" s="66">
        <v>208142</v>
      </c>
      <c r="K43" s="64">
        <v>0.37</v>
      </c>
      <c r="L43" s="130"/>
      <c r="M43" s="127">
        <v>462</v>
      </c>
      <c r="N43" s="4">
        <v>429</v>
      </c>
      <c r="O43" s="5">
        <v>27.218000000000004</v>
      </c>
      <c r="P43" s="6">
        <v>1.1100000000000001</v>
      </c>
      <c r="Q43" s="7">
        <v>26.448</v>
      </c>
      <c r="R43" s="8">
        <v>-1.88</v>
      </c>
    </row>
    <row r="44" spans="1:18" ht="39.6" x14ac:dyDescent="0.3">
      <c r="A44" s="112">
        <v>7424</v>
      </c>
      <c r="B44" s="36">
        <v>3113</v>
      </c>
      <c r="C44" s="16" t="s">
        <v>38</v>
      </c>
      <c r="D44" s="9">
        <v>600093913</v>
      </c>
      <c r="E44" s="71">
        <v>2</v>
      </c>
      <c r="F44" s="69">
        <v>253360</v>
      </c>
      <c r="G44" s="56">
        <v>276163</v>
      </c>
      <c r="H44" s="57">
        <v>93344</v>
      </c>
      <c r="I44" s="61">
        <v>5523</v>
      </c>
      <c r="J44" s="66">
        <v>375030</v>
      </c>
      <c r="K44" s="64">
        <v>0.66669999999999996</v>
      </c>
      <c r="L44" s="130"/>
      <c r="M44" s="127">
        <v>529</v>
      </c>
      <c r="N44" s="4">
        <v>524</v>
      </c>
      <c r="O44" s="5">
        <v>32.182000000000002</v>
      </c>
      <c r="P44" s="6">
        <v>2</v>
      </c>
      <c r="Q44" s="7">
        <v>34.112000000000002</v>
      </c>
      <c r="R44" s="8">
        <v>-7.0000000000000007E-2</v>
      </c>
    </row>
    <row r="45" spans="1:18" ht="39.6" x14ac:dyDescent="0.3">
      <c r="A45" s="112">
        <v>7426</v>
      </c>
      <c r="B45" s="36">
        <v>3113</v>
      </c>
      <c r="C45" s="16" t="s">
        <v>39</v>
      </c>
      <c r="D45" s="9">
        <v>600094014</v>
      </c>
      <c r="E45" s="71">
        <v>0.5</v>
      </c>
      <c r="F45" s="69">
        <v>63340</v>
      </c>
      <c r="G45" s="56">
        <v>69041</v>
      </c>
      <c r="H45" s="57">
        <v>23336</v>
      </c>
      <c r="I45" s="61">
        <v>1380</v>
      </c>
      <c r="J45" s="66">
        <v>93757</v>
      </c>
      <c r="K45" s="64">
        <v>0.16669999999999999</v>
      </c>
      <c r="L45" s="130"/>
      <c r="M45" s="127">
        <v>323</v>
      </c>
      <c r="N45" s="4">
        <v>324</v>
      </c>
      <c r="O45" s="5">
        <v>23.43</v>
      </c>
      <c r="P45" s="6">
        <v>0.5</v>
      </c>
      <c r="Q45" s="7">
        <v>24.06</v>
      </c>
      <c r="R45" s="8">
        <v>0.13</v>
      </c>
    </row>
    <row r="46" spans="1:18" ht="26.4" x14ac:dyDescent="0.3">
      <c r="A46" s="112">
        <v>7425</v>
      </c>
      <c r="B46" s="36">
        <v>3113</v>
      </c>
      <c r="C46" s="16" t="s">
        <v>40</v>
      </c>
      <c r="D46" s="9">
        <v>600093905</v>
      </c>
      <c r="E46" s="71">
        <v>4.29</v>
      </c>
      <c r="F46" s="69">
        <v>543458</v>
      </c>
      <c r="G46" s="56">
        <v>592370</v>
      </c>
      <c r="H46" s="57">
        <v>200222</v>
      </c>
      <c r="I46" s="61">
        <v>11847</v>
      </c>
      <c r="J46" s="66">
        <v>804439</v>
      </c>
      <c r="K46" s="64">
        <v>1.43</v>
      </c>
      <c r="L46" s="130"/>
      <c r="M46" s="127">
        <v>517</v>
      </c>
      <c r="N46" s="4">
        <v>539</v>
      </c>
      <c r="O46" s="5">
        <v>31.580000000000002</v>
      </c>
      <c r="P46" s="6">
        <v>4.29</v>
      </c>
      <c r="Q46" s="7">
        <v>37.000000000000007</v>
      </c>
      <c r="R46" s="8">
        <v>1.1299999999999999</v>
      </c>
    </row>
    <row r="47" spans="1:18" ht="26.4" x14ac:dyDescent="0.3">
      <c r="A47" s="114">
        <v>7496</v>
      </c>
      <c r="B47" s="36">
        <v>3117</v>
      </c>
      <c r="C47" s="16" t="s">
        <v>41</v>
      </c>
      <c r="D47" s="9">
        <v>650063058</v>
      </c>
      <c r="E47" s="71">
        <v>0.27</v>
      </c>
      <c r="F47" s="69">
        <v>34204</v>
      </c>
      <c r="G47" s="56">
        <v>37283</v>
      </c>
      <c r="H47" s="57">
        <v>12602</v>
      </c>
      <c r="I47" s="61">
        <v>745</v>
      </c>
      <c r="J47" s="66">
        <v>50630</v>
      </c>
      <c r="K47" s="64">
        <v>0.09</v>
      </c>
      <c r="L47" s="130"/>
      <c r="M47" s="127">
        <v>51</v>
      </c>
      <c r="N47" s="4">
        <v>46</v>
      </c>
      <c r="O47" s="5">
        <v>4</v>
      </c>
      <c r="P47" s="6">
        <v>0.27</v>
      </c>
      <c r="Q47" s="7">
        <v>3.9999999999999991</v>
      </c>
      <c r="R47" s="8">
        <v>-0.27</v>
      </c>
    </row>
    <row r="48" spans="1:18" ht="39.6" x14ac:dyDescent="0.3">
      <c r="A48" s="114">
        <v>7442</v>
      </c>
      <c r="B48" s="36">
        <v>3117</v>
      </c>
      <c r="C48" s="16" t="s">
        <v>42</v>
      </c>
      <c r="D48" s="9">
        <v>650063279</v>
      </c>
      <c r="E48" s="71">
        <v>0.36</v>
      </c>
      <c r="F48" s="69">
        <v>45605</v>
      </c>
      <c r="G48" s="56">
        <v>49710</v>
      </c>
      <c r="H48" s="57">
        <v>16802</v>
      </c>
      <c r="I48" s="61">
        <v>994</v>
      </c>
      <c r="J48" s="66">
        <v>67506</v>
      </c>
      <c r="K48" s="64">
        <v>0.12</v>
      </c>
      <c r="L48" s="130"/>
      <c r="M48" s="127">
        <v>28</v>
      </c>
      <c r="N48" s="4">
        <v>28</v>
      </c>
      <c r="O48" s="5">
        <v>2.5</v>
      </c>
      <c r="P48" s="6">
        <v>0.36</v>
      </c>
      <c r="Q48" s="7">
        <v>2.86</v>
      </c>
      <c r="R48" s="8">
        <v>0</v>
      </c>
    </row>
    <row r="49" spans="1:18" ht="26.4" x14ac:dyDescent="0.3">
      <c r="A49" s="114">
        <v>7469</v>
      </c>
      <c r="B49" s="36">
        <v>3113</v>
      </c>
      <c r="C49" s="16" t="s">
        <v>43</v>
      </c>
      <c r="D49" s="9">
        <v>600094057</v>
      </c>
      <c r="E49" s="71">
        <v>1.32</v>
      </c>
      <c r="F49" s="69">
        <v>167218</v>
      </c>
      <c r="G49" s="56">
        <v>182268</v>
      </c>
      <c r="H49" s="57">
        <v>61607</v>
      </c>
      <c r="I49" s="61">
        <v>3645</v>
      </c>
      <c r="J49" s="66">
        <v>247520</v>
      </c>
      <c r="K49" s="64">
        <v>0.44</v>
      </c>
      <c r="L49" s="130"/>
      <c r="M49" s="127">
        <v>459</v>
      </c>
      <c r="N49" s="4">
        <v>438</v>
      </c>
      <c r="O49" s="5">
        <v>27.770000000000003</v>
      </c>
      <c r="P49" s="6">
        <v>1.32</v>
      </c>
      <c r="Q49" s="7">
        <v>28.230000000000004</v>
      </c>
      <c r="R49" s="8">
        <v>-0.86</v>
      </c>
    </row>
    <row r="50" spans="1:18" ht="26.4" x14ac:dyDescent="0.3">
      <c r="A50" s="114">
        <v>7467</v>
      </c>
      <c r="B50" s="36">
        <v>3113</v>
      </c>
      <c r="C50" s="16" t="s">
        <v>44</v>
      </c>
      <c r="D50" s="9">
        <v>600093930</v>
      </c>
      <c r="E50" s="71">
        <v>1.35</v>
      </c>
      <c r="F50" s="69">
        <v>171018</v>
      </c>
      <c r="G50" s="56">
        <v>186410</v>
      </c>
      <c r="H50" s="57">
        <v>63007</v>
      </c>
      <c r="I50" s="61">
        <v>3728</v>
      </c>
      <c r="J50" s="66">
        <v>253145</v>
      </c>
      <c r="K50" s="64">
        <v>0.45</v>
      </c>
      <c r="L50" s="130"/>
      <c r="M50" s="127">
        <v>291</v>
      </c>
      <c r="N50" s="4">
        <v>290</v>
      </c>
      <c r="O50" s="5">
        <v>21.944499999999998</v>
      </c>
      <c r="P50" s="6">
        <v>1.35</v>
      </c>
      <c r="Q50" s="7">
        <v>23.944499999999998</v>
      </c>
      <c r="R50" s="8">
        <v>0.65</v>
      </c>
    </row>
    <row r="51" spans="1:18" ht="39.6" x14ac:dyDescent="0.3">
      <c r="A51" s="114">
        <v>7443</v>
      </c>
      <c r="B51" s="36">
        <v>3113</v>
      </c>
      <c r="C51" s="16" t="s">
        <v>45</v>
      </c>
      <c r="D51" s="9">
        <v>650064216</v>
      </c>
      <c r="E51" s="71">
        <v>5.5049999999999999</v>
      </c>
      <c r="F51" s="69">
        <v>697374</v>
      </c>
      <c r="G51" s="56">
        <v>760138</v>
      </c>
      <c r="H51" s="57">
        <v>256927</v>
      </c>
      <c r="I51" s="61">
        <v>15202</v>
      </c>
      <c r="J51" s="66">
        <v>1032267</v>
      </c>
      <c r="K51" s="64">
        <v>1.835</v>
      </c>
      <c r="L51" s="130"/>
      <c r="M51" s="127">
        <v>728</v>
      </c>
      <c r="N51" s="4">
        <v>718</v>
      </c>
      <c r="O51" s="5">
        <v>44.910000000000004</v>
      </c>
      <c r="P51" s="6">
        <v>5.5049999999999999</v>
      </c>
      <c r="Q51" s="7">
        <v>50.165000000000006</v>
      </c>
      <c r="R51" s="8">
        <v>-0.25</v>
      </c>
    </row>
    <row r="52" spans="1:18" ht="39.6" x14ac:dyDescent="0.3">
      <c r="A52" s="114">
        <v>7440</v>
      </c>
      <c r="B52" s="36">
        <v>3117</v>
      </c>
      <c r="C52" s="16" t="s">
        <v>46</v>
      </c>
      <c r="D52" s="9">
        <v>650064411</v>
      </c>
      <c r="E52" s="71">
        <v>7.0000000000000007E-2</v>
      </c>
      <c r="F52" s="69">
        <v>8868</v>
      </c>
      <c r="G52" s="56">
        <v>9667</v>
      </c>
      <c r="H52" s="57">
        <v>3268</v>
      </c>
      <c r="I52" s="61">
        <v>193</v>
      </c>
      <c r="J52" s="66">
        <v>13128</v>
      </c>
      <c r="K52" s="64">
        <v>2.3300000000000001E-2</v>
      </c>
      <c r="L52" s="130"/>
      <c r="M52" s="127">
        <v>84</v>
      </c>
      <c r="N52" s="4">
        <v>85</v>
      </c>
      <c r="O52" s="5">
        <v>5.8000000000000007</v>
      </c>
      <c r="P52" s="6">
        <v>7.0000000000000007E-2</v>
      </c>
      <c r="Q52" s="7">
        <v>5.9200000000000008</v>
      </c>
      <c r="R52" s="8">
        <v>0.05</v>
      </c>
    </row>
    <row r="53" spans="1:18" ht="26.4" x14ac:dyDescent="0.3">
      <c r="A53" s="114">
        <v>7447</v>
      </c>
      <c r="B53" s="36">
        <v>3113</v>
      </c>
      <c r="C53" s="16" t="s">
        <v>47</v>
      </c>
      <c r="D53" s="9">
        <v>600093875</v>
      </c>
      <c r="E53" s="71">
        <v>1.98</v>
      </c>
      <c r="F53" s="69">
        <v>250827</v>
      </c>
      <c r="G53" s="56">
        <v>273402</v>
      </c>
      <c r="H53" s="57">
        <v>92410</v>
      </c>
      <c r="I53" s="61">
        <v>5468</v>
      </c>
      <c r="J53" s="66">
        <v>371280</v>
      </c>
      <c r="K53" s="64">
        <v>0.66</v>
      </c>
      <c r="L53" s="130"/>
      <c r="M53" s="127">
        <v>510</v>
      </c>
      <c r="N53" s="4">
        <v>505</v>
      </c>
      <c r="O53" s="5">
        <v>32.97</v>
      </c>
      <c r="P53" s="6">
        <v>1.98</v>
      </c>
      <c r="Q53" s="7">
        <v>34.54</v>
      </c>
      <c r="R53" s="8">
        <v>-0.41</v>
      </c>
    </row>
    <row r="54" spans="1:18" ht="26.4" x14ac:dyDescent="0.3">
      <c r="A54" s="114">
        <v>7464</v>
      </c>
      <c r="B54" s="36">
        <v>3117</v>
      </c>
      <c r="C54" s="16" t="s">
        <v>48</v>
      </c>
      <c r="D54" s="9">
        <v>650064496</v>
      </c>
      <c r="E54" s="71">
        <v>0.19</v>
      </c>
      <c r="F54" s="69">
        <v>24070</v>
      </c>
      <c r="G54" s="56">
        <v>26237</v>
      </c>
      <c r="H54" s="57">
        <v>8869</v>
      </c>
      <c r="I54" s="61">
        <v>524</v>
      </c>
      <c r="J54" s="66">
        <v>35630</v>
      </c>
      <c r="K54" s="64">
        <v>6.3299999999999995E-2</v>
      </c>
      <c r="L54" s="130"/>
      <c r="M54" s="127">
        <v>86</v>
      </c>
      <c r="N54" s="4">
        <v>86</v>
      </c>
      <c r="O54" s="5">
        <v>5.9</v>
      </c>
      <c r="P54" s="6">
        <v>0.19</v>
      </c>
      <c r="Q54" s="7">
        <v>6.0900000000000007</v>
      </c>
      <c r="R54" s="8">
        <v>0</v>
      </c>
    </row>
    <row r="55" spans="1:18" ht="26.4" x14ac:dyDescent="0.3">
      <c r="A55" s="114">
        <v>7486</v>
      </c>
      <c r="B55" s="36">
        <v>3113</v>
      </c>
      <c r="C55" s="16" t="s">
        <v>49</v>
      </c>
      <c r="D55" s="9">
        <v>600093832</v>
      </c>
      <c r="E55" s="71">
        <v>0.69</v>
      </c>
      <c r="F55" s="69">
        <v>87410</v>
      </c>
      <c r="G55" s="56">
        <v>95277</v>
      </c>
      <c r="H55" s="57">
        <v>32204</v>
      </c>
      <c r="I55" s="61">
        <v>1905</v>
      </c>
      <c r="J55" s="66">
        <v>129386</v>
      </c>
      <c r="K55" s="64">
        <v>0.23</v>
      </c>
      <c r="L55" s="130"/>
      <c r="M55" s="127">
        <v>191</v>
      </c>
      <c r="N55" s="4">
        <v>189</v>
      </c>
      <c r="O55" s="5">
        <v>12.08</v>
      </c>
      <c r="P55" s="6">
        <v>0.69</v>
      </c>
      <c r="Q55" s="7">
        <v>12.719999999999999</v>
      </c>
      <c r="R55" s="8">
        <v>-0.05</v>
      </c>
    </row>
    <row r="56" spans="1:18" ht="39.6" x14ac:dyDescent="0.3">
      <c r="A56" s="112">
        <v>7510</v>
      </c>
      <c r="B56" s="36">
        <v>3117</v>
      </c>
      <c r="C56" s="16" t="s">
        <v>50</v>
      </c>
      <c r="D56" s="9">
        <v>650060652</v>
      </c>
      <c r="E56" s="71">
        <v>0.69</v>
      </c>
      <c r="F56" s="69">
        <v>87410</v>
      </c>
      <c r="G56" s="56">
        <v>95277</v>
      </c>
      <c r="H56" s="57">
        <v>32204</v>
      </c>
      <c r="I56" s="61">
        <v>1905</v>
      </c>
      <c r="J56" s="66">
        <v>129386</v>
      </c>
      <c r="K56" s="64">
        <v>0.23</v>
      </c>
      <c r="L56" s="130"/>
      <c r="M56" s="127">
        <v>37</v>
      </c>
      <c r="N56" s="4">
        <v>42</v>
      </c>
      <c r="O56" s="5">
        <v>2.82</v>
      </c>
      <c r="P56" s="6">
        <v>0.69</v>
      </c>
      <c r="Q56" s="7">
        <v>3.8099999999999996</v>
      </c>
      <c r="R56" s="8">
        <v>0.3</v>
      </c>
    </row>
    <row r="57" spans="1:18" ht="39.6" x14ac:dyDescent="0.3">
      <c r="A57" s="112">
        <v>7611</v>
      </c>
      <c r="B57" s="36">
        <v>3117</v>
      </c>
      <c r="C57" s="16" t="s">
        <v>51</v>
      </c>
      <c r="D57" s="9">
        <v>600097374</v>
      </c>
      <c r="E57" s="71">
        <v>0.15</v>
      </c>
      <c r="F57" s="69">
        <v>19002</v>
      </c>
      <c r="G57" s="56">
        <v>20713</v>
      </c>
      <c r="H57" s="57">
        <v>7001</v>
      </c>
      <c r="I57" s="61">
        <v>414</v>
      </c>
      <c r="J57" s="66">
        <v>28128</v>
      </c>
      <c r="K57" s="64">
        <v>0.05</v>
      </c>
      <c r="L57" s="130"/>
      <c r="M57" s="127">
        <v>44</v>
      </c>
      <c r="N57" s="4">
        <v>47</v>
      </c>
      <c r="O57" s="5">
        <v>3.8179999999999996</v>
      </c>
      <c r="P57" s="6">
        <v>0.15</v>
      </c>
      <c r="Q57" s="7">
        <v>4.1379999999999999</v>
      </c>
      <c r="R57" s="8">
        <v>0.17</v>
      </c>
    </row>
    <row r="58" spans="1:18" ht="39.6" x14ac:dyDescent="0.3">
      <c r="A58" s="112">
        <v>7617</v>
      </c>
      <c r="B58" s="36">
        <v>3113</v>
      </c>
      <c r="C58" s="16" t="s">
        <v>52</v>
      </c>
      <c r="D58" s="9">
        <v>600097561</v>
      </c>
      <c r="E58" s="71">
        <v>0.43</v>
      </c>
      <c r="F58" s="69">
        <v>54473</v>
      </c>
      <c r="G58" s="56">
        <v>59376</v>
      </c>
      <c r="H58" s="57">
        <v>20070</v>
      </c>
      <c r="I58" s="61">
        <v>1187</v>
      </c>
      <c r="J58" s="66">
        <v>80633</v>
      </c>
      <c r="K58" s="64">
        <v>0.14330000000000001</v>
      </c>
      <c r="L58" s="130"/>
      <c r="M58" s="127">
        <v>478</v>
      </c>
      <c r="N58" s="4">
        <v>483</v>
      </c>
      <c r="O58" s="5">
        <v>30.270000000000003</v>
      </c>
      <c r="P58" s="6">
        <v>0.43</v>
      </c>
      <c r="Q58" s="7">
        <v>31.18</v>
      </c>
      <c r="R58" s="8">
        <v>0.48</v>
      </c>
    </row>
    <row r="59" spans="1:18" ht="39.6" x14ac:dyDescent="0.3">
      <c r="A59" s="112">
        <v>7626</v>
      </c>
      <c r="B59" s="36">
        <v>3113</v>
      </c>
      <c r="C59" s="16" t="s">
        <v>53</v>
      </c>
      <c r="D59" s="9">
        <v>650045980</v>
      </c>
      <c r="E59" s="71">
        <v>0.72</v>
      </c>
      <c r="F59" s="69">
        <v>91210</v>
      </c>
      <c r="G59" s="56">
        <v>99419</v>
      </c>
      <c r="H59" s="57">
        <v>33604</v>
      </c>
      <c r="I59" s="61">
        <v>1988</v>
      </c>
      <c r="J59" s="66">
        <v>135011</v>
      </c>
      <c r="K59" s="64">
        <v>0.24</v>
      </c>
      <c r="L59" s="130"/>
      <c r="M59" s="127">
        <v>190</v>
      </c>
      <c r="N59" s="4">
        <v>201</v>
      </c>
      <c r="O59" s="5">
        <v>13.452999999999999</v>
      </c>
      <c r="P59" s="6">
        <v>0.72</v>
      </c>
      <c r="Q59" s="7">
        <v>14.773</v>
      </c>
      <c r="R59" s="8">
        <v>0.6</v>
      </c>
    </row>
    <row r="60" spans="1:18" ht="39.6" x14ac:dyDescent="0.3">
      <c r="A60" s="112">
        <v>7627</v>
      </c>
      <c r="B60" s="36">
        <v>3113</v>
      </c>
      <c r="C60" s="16" t="s">
        <v>54</v>
      </c>
      <c r="D60" s="9">
        <v>600097595</v>
      </c>
      <c r="E60" s="71">
        <v>2</v>
      </c>
      <c r="F60" s="69">
        <v>253360</v>
      </c>
      <c r="G60" s="56">
        <v>276163</v>
      </c>
      <c r="H60" s="57">
        <v>93344</v>
      </c>
      <c r="I60" s="61">
        <v>5523</v>
      </c>
      <c r="J60" s="66">
        <v>375030</v>
      </c>
      <c r="K60" s="64">
        <v>0.66669999999999996</v>
      </c>
      <c r="L60" s="130"/>
      <c r="M60" s="127">
        <v>623</v>
      </c>
      <c r="N60" s="4">
        <v>623</v>
      </c>
      <c r="O60" s="5">
        <v>40.19</v>
      </c>
      <c r="P60" s="6">
        <v>2</v>
      </c>
      <c r="Q60" s="7">
        <v>42.26</v>
      </c>
      <c r="R60" s="8">
        <v>7.0000000000000007E-2</v>
      </c>
    </row>
    <row r="61" spans="1:18" ht="26.4" x14ac:dyDescent="0.3">
      <c r="A61" s="112">
        <v>7629</v>
      </c>
      <c r="B61" s="36">
        <v>3113</v>
      </c>
      <c r="C61" s="16" t="s">
        <v>55</v>
      </c>
      <c r="D61" s="9">
        <v>600097641</v>
      </c>
      <c r="E61" s="71">
        <v>0.5</v>
      </c>
      <c r="F61" s="69">
        <v>63340</v>
      </c>
      <c r="G61" s="56">
        <v>69041</v>
      </c>
      <c r="H61" s="57">
        <v>23336</v>
      </c>
      <c r="I61" s="61">
        <v>1380</v>
      </c>
      <c r="J61" s="66">
        <v>93757</v>
      </c>
      <c r="K61" s="64">
        <v>0.16669999999999999</v>
      </c>
      <c r="L61" s="130"/>
      <c r="M61" s="127">
        <v>605</v>
      </c>
      <c r="N61" s="4">
        <v>594</v>
      </c>
      <c r="O61" s="5">
        <v>38.933999999999997</v>
      </c>
      <c r="P61" s="6">
        <v>0.5</v>
      </c>
      <c r="Q61" s="7">
        <v>38.783999999999999</v>
      </c>
      <c r="R61" s="8">
        <v>-0.65</v>
      </c>
    </row>
    <row r="62" spans="1:18" ht="39.6" x14ac:dyDescent="0.3">
      <c r="A62" s="112">
        <v>7652</v>
      </c>
      <c r="B62" s="36">
        <v>3113</v>
      </c>
      <c r="C62" s="16" t="s">
        <v>56</v>
      </c>
      <c r="D62" s="9">
        <v>650065298</v>
      </c>
      <c r="E62" s="71">
        <v>0.5</v>
      </c>
      <c r="F62" s="69">
        <v>63340</v>
      </c>
      <c r="G62" s="56">
        <v>69041</v>
      </c>
      <c r="H62" s="57">
        <v>23336</v>
      </c>
      <c r="I62" s="61">
        <v>1380</v>
      </c>
      <c r="J62" s="66">
        <v>93757</v>
      </c>
      <c r="K62" s="64">
        <v>0.16669999999999999</v>
      </c>
      <c r="L62" s="130"/>
      <c r="M62" s="127">
        <v>198</v>
      </c>
      <c r="N62" s="4">
        <v>192</v>
      </c>
      <c r="O62" s="5">
        <v>15.079999999999998</v>
      </c>
      <c r="P62" s="6">
        <v>0.5</v>
      </c>
      <c r="Q62" s="7">
        <v>14.95</v>
      </c>
      <c r="R62" s="8">
        <v>-0.63</v>
      </c>
    </row>
    <row r="63" spans="1:18" ht="39.6" x14ac:dyDescent="0.3">
      <c r="A63" s="112">
        <v>7653</v>
      </c>
      <c r="B63" s="36">
        <v>3113</v>
      </c>
      <c r="C63" s="16" t="s">
        <v>57</v>
      </c>
      <c r="D63" s="9">
        <v>600097536</v>
      </c>
      <c r="E63" s="71">
        <v>0.74399999999999999</v>
      </c>
      <c r="F63" s="69">
        <v>94250</v>
      </c>
      <c r="G63" s="56">
        <v>102733</v>
      </c>
      <c r="H63" s="57">
        <v>34724</v>
      </c>
      <c r="I63" s="61">
        <v>2054</v>
      </c>
      <c r="J63" s="66">
        <v>139511</v>
      </c>
      <c r="K63" s="64">
        <v>0.248</v>
      </c>
      <c r="L63" s="130"/>
      <c r="M63" s="127">
        <v>523</v>
      </c>
      <c r="N63" s="4">
        <v>544</v>
      </c>
      <c r="O63" s="5">
        <v>32.368499999999997</v>
      </c>
      <c r="P63" s="6">
        <v>0.74399999999999999</v>
      </c>
      <c r="Q63" s="7">
        <v>34.162499999999994</v>
      </c>
      <c r="R63" s="8">
        <v>1.05</v>
      </c>
    </row>
    <row r="64" spans="1:18" ht="26.4" x14ac:dyDescent="0.3">
      <c r="A64" s="112">
        <v>7658</v>
      </c>
      <c r="B64" s="36">
        <v>3113</v>
      </c>
      <c r="C64" s="16" t="s">
        <v>58</v>
      </c>
      <c r="D64" s="9">
        <v>600097650</v>
      </c>
      <c r="E64" s="71">
        <v>1.2</v>
      </c>
      <c r="F64" s="69">
        <v>152016</v>
      </c>
      <c r="G64" s="56">
        <v>165698</v>
      </c>
      <c r="H64" s="57">
        <v>56006</v>
      </c>
      <c r="I64" s="61">
        <v>3313</v>
      </c>
      <c r="J64" s="66">
        <v>225017</v>
      </c>
      <c r="K64" s="64">
        <v>0.4</v>
      </c>
      <c r="L64" s="130"/>
      <c r="M64" s="127">
        <v>353</v>
      </c>
      <c r="N64" s="4">
        <v>339</v>
      </c>
      <c r="O64" s="5">
        <v>22</v>
      </c>
      <c r="P64" s="6">
        <v>1.2</v>
      </c>
      <c r="Q64" s="7">
        <v>22.59</v>
      </c>
      <c r="R64" s="8">
        <v>-0.61</v>
      </c>
    </row>
    <row r="65" spans="1:18" ht="26.4" x14ac:dyDescent="0.3">
      <c r="A65" s="112">
        <v>7808</v>
      </c>
      <c r="B65" s="36">
        <v>3117</v>
      </c>
      <c r="C65" s="16" t="s">
        <v>59</v>
      </c>
      <c r="D65" s="9">
        <v>650046706</v>
      </c>
      <c r="E65" s="71">
        <v>0.42</v>
      </c>
      <c r="F65" s="69">
        <v>53206</v>
      </c>
      <c r="G65" s="56">
        <v>57995</v>
      </c>
      <c r="H65" s="57">
        <v>19603</v>
      </c>
      <c r="I65" s="61">
        <v>1159</v>
      </c>
      <c r="J65" s="66">
        <v>78757</v>
      </c>
      <c r="K65" s="64">
        <v>0.14000000000000001</v>
      </c>
      <c r="L65" s="130"/>
      <c r="M65" s="127">
        <v>30</v>
      </c>
      <c r="N65" s="4">
        <v>24</v>
      </c>
      <c r="O65" s="5">
        <v>2.5499999999999998</v>
      </c>
      <c r="P65" s="6">
        <v>0.42</v>
      </c>
      <c r="Q65" s="7">
        <v>2.5499999999999998</v>
      </c>
      <c r="R65" s="8">
        <v>-0.42</v>
      </c>
    </row>
    <row r="66" spans="1:18" ht="26.4" x14ac:dyDescent="0.3">
      <c r="A66" s="112">
        <v>7813</v>
      </c>
      <c r="B66" s="36">
        <v>3117</v>
      </c>
      <c r="C66" s="16" t="s">
        <v>60</v>
      </c>
      <c r="D66" s="9">
        <v>650047443</v>
      </c>
      <c r="E66" s="71">
        <v>1.04</v>
      </c>
      <c r="F66" s="69">
        <v>131748</v>
      </c>
      <c r="G66" s="56">
        <v>143606</v>
      </c>
      <c r="H66" s="57">
        <v>48539</v>
      </c>
      <c r="I66" s="61">
        <v>2872</v>
      </c>
      <c r="J66" s="66">
        <v>195017</v>
      </c>
      <c r="K66" s="64">
        <v>0.34670000000000001</v>
      </c>
      <c r="L66" s="130"/>
      <c r="M66" s="127">
        <v>32</v>
      </c>
      <c r="N66" s="4">
        <v>30</v>
      </c>
      <c r="O66" s="5">
        <v>2.4</v>
      </c>
      <c r="P66" s="6">
        <v>1.04</v>
      </c>
      <c r="Q66" s="7">
        <v>3.31</v>
      </c>
      <c r="R66" s="8">
        <v>-0.13</v>
      </c>
    </row>
    <row r="67" spans="1:18" ht="39.6" x14ac:dyDescent="0.3">
      <c r="A67" s="112">
        <v>7804</v>
      </c>
      <c r="B67" s="36">
        <v>3113</v>
      </c>
      <c r="C67" s="16" t="s">
        <v>61</v>
      </c>
      <c r="D67" s="9">
        <v>600102041</v>
      </c>
      <c r="E67" s="71">
        <v>3.45</v>
      </c>
      <c r="F67" s="69">
        <v>437046</v>
      </c>
      <c r="G67" s="56">
        <v>476381</v>
      </c>
      <c r="H67" s="57">
        <v>161017</v>
      </c>
      <c r="I67" s="61">
        <v>9527</v>
      </c>
      <c r="J67" s="66">
        <v>646925</v>
      </c>
      <c r="K67" s="64">
        <v>1.1499999999999999</v>
      </c>
      <c r="L67" s="130"/>
      <c r="M67" s="127">
        <v>816</v>
      </c>
      <c r="N67" s="4">
        <v>800</v>
      </c>
      <c r="O67" s="5">
        <v>49.14</v>
      </c>
      <c r="P67" s="6">
        <v>3.45</v>
      </c>
      <c r="Q67" s="7">
        <v>49.510000000000005</v>
      </c>
      <c r="R67" s="8">
        <v>-3.08</v>
      </c>
    </row>
    <row r="68" spans="1:18" ht="39.6" x14ac:dyDescent="0.3">
      <c r="A68" s="112">
        <v>7855</v>
      </c>
      <c r="B68" s="36">
        <v>3117</v>
      </c>
      <c r="C68" s="16" t="s">
        <v>62</v>
      </c>
      <c r="D68" s="9">
        <v>650063651</v>
      </c>
      <c r="E68" s="71">
        <v>0.3</v>
      </c>
      <c r="F68" s="69">
        <v>38004</v>
      </c>
      <c r="G68" s="56">
        <v>41425</v>
      </c>
      <c r="H68" s="57">
        <v>14002</v>
      </c>
      <c r="I68" s="61">
        <v>828</v>
      </c>
      <c r="J68" s="66">
        <v>56255</v>
      </c>
      <c r="K68" s="64">
        <v>0.1</v>
      </c>
      <c r="L68" s="130"/>
      <c r="M68" s="127">
        <v>60</v>
      </c>
      <c r="N68" s="4">
        <v>56</v>
      </c>
      <c r="O68" s="5">
        <v>4.32</v>
      </c>
      <c r="P68" s="6">
        <v>0.3</v>
      </c>
      <c r="Q68" s="7">
        <v>4.41</v>
      </c>
      <c r="R68" s="8">
        <v>-0.21</v>
      </c>
    </row>
    <row r="69" spans="1:18" ht="26.4" x14ac:dyDescent="0.3">
      <c r="A69" s="112">
        <v>7862</v>
      </c>
      <c r="B69" s="36">
        <v>3113</v>
      </c>
      <c r="C69" s="16" t="s">
        <v>63</v>
      </c>
      <c r="D69" s="9">
        <v>600102009</v>
      </c>
      <c r="E69" s="71">
        <v>0.91</v>
      </c>
      <c r="F69" s="69">
        <v>115279</v>
      </c>
      <c r="G69" s="56">
        <v>125655</v>
      </c>
      <c r="H69" s="57">
        <v>42472</v>
      </c>
      <c r="I69" s="61">
        <v>2513</v>
      </c>
      <c r="J69" s="66">
        <v>170640</v>
      </c>
      <c r="K69" s="64">
        <v>0.30330000000000001</v>
      </c>
      <c r="L69" s="130"/>
      <c r="M69" s="127">
        <v>169</v>
      </c>
      <c r="N69" s="4">
        <v>182</v>
      </c>
      <c r="O69" s="5">
        <v>11.82</v>
      </c>
      <c r="P69" s="6">
        <v>0.91</v>
      </c>
      <c r="Q69" s="7">
        <v>13.280000000000001</v>
      </c>
      <c r="R69" s="8">
        <v>0.55000000000000004</v>
      </c>
    </row>
    <row r="70" spans="1:18" ht="39.6" x14ac:dyDescent="0.3">
      <c r="A70" s="112">
        <v>7829</v>
      </c>
      <c r="B70" s="36">
        <v>3113</v>
      </c>
      <c r="C70" s="16" t="s">
        <v>64</v>
      </c>
      <c r="D70" s="9">
        <v>600102343</v>
      </c>
      <c r="E70" s="71">
        <v>0.65</v>
      </c>
      <c r="F70" s="69">
        <v>82342</v>
      </c>
      <c r="G70" s="56">
        <v>89753</v>
      </c>
      <c r="H70" s="57">
        <v>30337</v>
      </c>
      <c r="I70" s="61">
        <v>1795</v>
      </c>
      <c r="J70" s="66">
        <v>121885</v>
      </c>
      <c r="K70" s="64">
        <v>0.2167</v>
      </c>
      <c r="L70" s="130"/>
      <c r="M70" s="127">
        <v>211</v>
      </c>
      <c r="N70" s="4">
        <v>220</v>
      </c>
      <c r="O70" s="5">
        <v>12.86</v>
      </c>
      <c r="P70" s="6">
        <v>0.65</v>
      </c>
      <c r="Q70" s="7">
        <v>14.18</v>
      </c>
      <c r="R70" s="8">
        <v>0.67</v>
      </c>
    </row>
    <row r="71" spans="1:18" ht="39.6" x14ac:dyDescent="0.3">
      <c r="A71" s="113">
        <v>7842</v>
      </c>
      <c r="B71" s="37">
        <v>3113</v>
      </c>
      <c r="C71" s="16" t="s">
        <v>65</v>
      </c>
      <c r="D71" s="9">
        <v>600101941</v>
      </c>
      <c r="E71" s="71">
        <v>1.3</v>
      </c>
      <c r="F71" s="69">
        <v>164684</v>
      </c>
      <c r="G71" s="56">
        <v>179506</v>
      </c>
      <c r="H71" s="57">
        <v>60674</v>
      </c>
      <c r="I71" s="61">
        <v>3590</v>
      </c>
      <c r="J71" s="66">
        <v>243770</v>
      </c>
      <c r="K71" s="64">
        <v>0.43330000000000002</v>
      </c>
      <c r="L71" s="130"/>
      <c r="M71" s="127">
        <v>323</v>
      </c>
      <c r="N71" s="4">
        <v>312</v>
      </c>
      <c r="O71" s="5">
        <v>21.26</v>
      </c>
      <c r="P71" s="6">
        <v>1.3</v>
      </c>
      <c r="Q71" s="7">
        <v>22.290000000000003</v>
      </c>
      <c r="R71" s="8">
        <v>-0.27</v>
      </c>
    </row>
    <row r="72" spans="1:18" ht="26.4" x14ac:dyDescent="0.3">
      <c r="A72" s="112">
        <v>7843</v>
      </c>
      <c r="B72" s="36">
        <v>3113</v>
      </c>
      <c r="C72" s="16" t="s">
        <v>66</v>
      </c>
      <c r="D72" s="9">
        <v>600102386</v>
      </c>
      <c r="E72" s="71">
        <v>1.8540000000000001</v>
      </c>
      <c r="F72" s="69">
        <v>234865</v>
      </c>
      <c r="G72" s="56">
        <v>256003</v>
      </c>
      <c r="H72" s="57">
        <v>86530</v>
      </c>
      <c r="I72" s="61">
        <v>5120</v>
      </c>
      <c r="J72" s="66">
        <v>347653</v>
      </c>
      <c r="K72" s="64">
        <v>0.61799999999999999</v>
      </c>
      <c r="L72" s="130"/>
      <c r="M72" s="127">
        <v>237</v>
      </c>
      <c r="N72" s="4">
        <v>227</v>
      </c>
      <c r="O72" s="5">
        <v>18.415999999999997</v>
      </c>
      <c r="P72" s="6">
        <v>1.8540000000000001</v>
      </c>
      <c r="Q72" s="7">
        <v>20.049999999999997</v>
      </c>
      <c r="R72" s="8">
        <v>-0.22</v>
      </c>
    </row>
    <row r="73" spans="1:18" ht="26.4" x14ac:dyDescent="0.3">
      <c r="A73" s="113">
        <v>7836</v>
      </c>
      <c r="B73" s="37">
        <v>3113</v>
      </c>
      <c r="C73" s="16" t="s">
        <v>67</v>
      </c>
      <c r="D73" s="9">
        <v>600101924</v>
      </c>
      <c r="E73" s="71">
        <v>3</v>
      </c>
      <c r="F73" s="69">
        <v>380040</v>
      </c>
      <c r="G73" s="56">
        <v>414244</v>
      </c>
      <c r="H73" s="57">
        <v>140015</v>
      </c>
      <c r="I73" s="61">
        <v>8284</v>
      </c>
      <c r="J73" s="66">
        <v>562543</v>
      </c>
      <c r="K73" s="64">
        <v>1</v>
      </c>
      <c r="L73" s="130"/>
      <c r="M73" s="127">
        <v>530</v>
      </c>
      <c r="N73" s="4">
        <v>533</v>
      </c>
      <c r="O73" s="5">
        <v>33.089999999999996</v>
      </c>
      <c r="P73" s="6">
        <v>3</v>
      </c>
      <c r="Q73" s="7">
        <v>36.51</v>
      </c>
      <c r="R73" s="8">
        <v>0.42</v>
      </c>
    </row>
    <row r="74" spans="1:18" ht="26.4" x14ac:dyDescent="0.3">
      <c r="A74" s="112">
        <v>7834</v>
      </c>
      <c r="B74" s="36">
        <v>3113</v>
      </c>
      <c r="C74" s="16" t="s">
        <v>68</v>
      </c>
      <c r="D74" s="9">
        <v>600101916</v>
      </c>
      <c r="E74" s="71">
        <v>1.07</v>
      </c>
      <c r="F74" s="69">
        <v>135548</v>
      </c>
      <c r="G74" s="56">
        <v>147748</v>
      </c>
      <c r="H74" s="57">
        <v>49939</v>
      </c>
      <c r="I74" s="61">
        <v>2954</v>
      </c>
      <c r="J74" s="66">
        <v>200641</v>
      </c>
      <c r="K74" s="64">
        <v>0.35670000000000002</v>
      </c>
      <c r="L74" s="130"/>
      <c r="M74" s="127">
        <v>733</v>
      </c>
      <c r="N74" s="4">
        <v>725</v>
      </c>
      <c r="O74" s="5">
        <v>43.629999999999995</v>
      </c>
      <c r="P74" s="6">
        <v>1.07</v>
      </c>
      <c r="Q74" s="7">
        <v>44.949999999999996</v>
      </c>
      <c r="R74" s="8">
        <v>0.25</v>
      </c>
    </row>
    <row r="75" spans="1:18" ht="26.4" x14ac:dyDescent="0.3">
      <c r="A75" s="112">
        <v>7832</v>
      </c>
      <c r="B75" s="36">
        <v>3113</v>
      </c>
      <c r="C75" s="16" t="s">
        <v>69</v>
      </c>
      <c r="D75" s="9">
        <v>600101932</v>
      </c>
      <c r="E75" s="71">
        <v>1.5</v>
      </c>
      <c r="F75" s="69">
        <v>190020</v>
      </c>
      <c r="G75" s="56">
        <v>207122</v>
      </c>
      <c r="H75" s="57">
        <v>70008</v>
      </c>
      <c r="I75" s="61">
        <v>4142</v>
      </c>
      <c r="J75" s="66">
        <v>281272</v>
      </c>
      <c r="K75" s="64">
        <v>0.5</v>
      </c>
      <c r="L75" s="130"/>
      <c r="M75" s="127">
        <v>415</v>
      </c>
      <c r="N75" s="4">
        <v>437</v>
      </c>
      <c r="O75" s="5">
        <v>25.669999999999998</v>
      </c>
      <c r="P75" s="6">
        <v>1.5</v>
      </c>
      <c r="Q75" s="7">
        <v>28.33</v>
      </c>
      <c r="R75" s="8">
        <v>1.1599999999999999</v>
      </c>
    </row>
    <row r="76" spans="1:18" ht="26.4" x14ac:dyDescent="0.3">
      <c r="A76" s="112">
        <v>7833</v>
      </c>
      <c r="B76" s="36">
        <v>3113</v>
      </c>
      <c r="C76" s="16" t="s">
        <v>70</v>
      </c>
      <c r="D76" s="9">
        <v>600102432</v>
      </c>
      <c r="E76" s="71">
        <v>0.81</v>
      </c>
      <c r="F76" s="69">
        <v>102611</v>
      </c>
      <c r="G76" s="56">
        <v>111846</v>
      </c>
      <c r="H76" s="57">
        <v>37804</v>
      </c>
      <c r="I76" s="61">
        <v>2236</v>
      </c>
      <c r="J76" s="66">
        <v>151886</v>
      </c>
      <c r="K76" s="64">
        <v>0.27</v>
      </c>
      <c r="L76" s="130"/>
      <c r="M76" s="127">
        <v>425</v>
      </c>
      <c r="N76" s="4">
        <v>420</v>
      </c>
      <c r="O76" s="5">
        <v>28.61</v>
      </c>
      <c r="P76" s="6">
        <v>0.81</v>
      </c>
      <c r="Q76" s="7">
        <v>29.61</v>
      </c>
      <c r="R76" s="8">
        <v>0.19</v>
      </c>
    </row>
    <row r="77" spans="1:18" ht="39.6" x14ac:dyDescent="0.3">
      <c r="A77" s="112">
        <v>7886</v>
      </c>
      <c r="B77" s="36">
        <v>3117</v>
      </c>
      <c r="C77" s="16" t="s">
        <v>71</v>
      </c>
      <c r="D77" s="9">
        <v>650048431</v>
      </c>
      <c r="E77" s="71">
        <v>0.18</v>
      </c>
      <c r="F77" s="69">
        <v>22803</v>
      </c>
      <c r="G77" s="56">
        <v>24856</v>
      </c>
      <c r="H77" s="57">
        <v>8402</v>
      </c>
      <c r="I77" s="61">
        <v>497</v>
      </c>
      <c r="J77" s="66">
        <v>33755</v>
      </c>
      <c r="K77" s="64">
        <v>0.06</v>
      </c>
      <c r="L77" s="130"/>
      <c r="M77" s="127">
        <v>30</v>
      </c>
      <c r="N77" s="4">
        <v>35</v>
      </c>
      <c r="O77" s="5">
        <v>2.82</v>
      </c>
      <c r="P77" s="6">
        <v>0.18</v>
      </c>
      <c r="Q77" s="7">
        <v>3.32</v>
      </c>
      <c r="R77" s="8">
        <v>0.32</v>
      </c>
    </row>
    <row r="78" spans="1:18" ht="26.4" x14ac:dyDescent="0.3">
      <c r="A78" s="112">
        <v>7885</v>
      </c>
      <c r="B78" s="36">
        <v>3113</v>
      </c>
      <c r="C78" s="16" t="s">
        <v>72</v>
      </c>
      <c r="D78" s="9">
        <v>600101908</v>
      </c>
      <c r="E78" s="71">
        <v>2</v>
      </c>
      <c r="F78" s="69">
        <v>253360</v>
      </c>
      <c r="G78" s="56">
        <v>276163</v>
      </c>
      <c r="H78" s="57">
        <v>93344</v>
      </c>
      <c r="I78" s="61">
        <v>5523</v>
      </c>
      <c r="J78" s="66">
        <v>375030</v>
      </c>
      <c r="K78" s="64">
        <v>0.66669999999999996</v>
      </c>
      <c r="L78" s="130"/>
      <c r="M78" s="127">
        <v>472</v>
      </c>
      <c r="N78" s="4">
        <v>460</v>
      </c>
      <c r="O78" s="5">
        <v>26.009999999999998</v>
      </c>
      <c r="P78" s="6">
        <v>2</v>
      </c>
      <c r="Q78" s="7">
        <v>27.68</v>
      </c>
      <c r="R78" s="8">
        <v>-0.33</v>
      </c>
    </row>
    <row r="79" spans="1:18" ht="26.4" x14ac:dyDescent="0.3">
      <c r="A79" s="112">
        <v>7892</v>
      </c>
      <c r="B79" s="36">
        <v>3113</v>
      </c>
      <c r="C79" s="16" t="s">
        <v>73</v>
      </c>
      <c r="D79" s="9">
        <v>600102408</v>
      </c>
      <c r="E79" s="71">
        <v>3.5</v>
      </c>
      <c r="F79" s="69">
        <v>443380</v>
      </c>
      <c r="G79" s="56">
        <v>483285</v>
      </c>
      <c r="H79" s="57">
        <v>163351</v>
      </c>
      <c r="I79" s="61">
        <v>9665</v>
      </c>
      <c r="J79" s="66">
        <v>656301</v>
      </c>
      <c r="K79" s="64">
        <v>1.1667000000000001</v>
      </c>
      <c r="L79" s="130"/>
      <c r="M79" s="127">
        <v>507</v>
      </c>
      <c r="N79" s="4">
        <v>487</v>
      </c>
      <c r="O79" s="5">
        <v>31.769999999999996</v>
      </c>
      <c r="P79" s="6">
        <v>3.5</v>
      </c>
      <c r="Q79" s="7">
        <v>34.349999999999994</v>
      </c>
      <c r="R79" s="8">
        <v>-0.92</v>
      </c>
    </row>
    <row r="80" spans="1:18" ht="27" thickBot="1" x14ac:dyDescent="0.35">
      <c r="A80" s="115">
        <v>7893</v>
      </c>
      <c r="B80" s="116">
        <v>3113</v>
      </c>
      <c r="C80" s="29" t="s">
        <v>74</v>
      </c>
      <c r="D80" s="17">
        <v>600102505</v>
      </c>
      <c r="E80" s="93">
        <v>2</v>
      </c>
      <c r="F80" s="94">
        <v>253360</v>
      </c>
      <c r="G80" s="58">
        <v>276163</v>
      </c>
      <c r="H80" s="59">
        <v>93344</v>
      </c>
      <c r="I80" s="62">
        <v>5523</v>
      </c>
      <c r="J80" s="67">
        <v>375030</v>
      </c>
      <c r="K80" s="65">
        <v>0.66669999999999996</v>
      </c>
      <c r="L80" s="130"/>
      <c r="M80" s="129">
        <v>516</v>
      </c>
      <c r="N80" s="11">
        <v>542</v>
      </c>
      <c r="O80" s="12">
        <v>30.42</v>
      </c>
      <c r="P80" s="13">
        <v>2</v>
      </c>
      <c r="Q80" s="14">
        <v>33.770000000000003</v>
      </c>
      <c r="R80" s="15">
        <v>1.35</v>
      </c>
    </row>
    <row r="81" spans="3:18" ht="19.5" customHeight="1" thickBot="1" x14ac:dyDescent="0.35">
      <c r="C81" s="95" t="s">
        <v>93</v>
      </c>
      <c r="D81" s="96"/>
      <c r="E81" s="73">
        <f>SUM(E10:E80)</f>
        <v>93.299300000000017</v>
      </c>
      <c r="F81" s="70">
        <f t="shared" ref="F81:K81" si="5">SUM(F10:F80)</f>
        <v>11819176</v>
      </c>
      <c r="G81" s="74">
        <f t="shared" si="5"/>
        <v>12882937</v>
      </c>
      <c r="H81" s="74">
        <f t="shared" si="5"/>
        <v>4354468</v>
      </c>
      <c r="I81" s="74">
        <f t="shared" si="5"/>
        <v>257625</v>
      </c>
      <c r="J81" s="74">
        <f t="shared" si="5"/>
        <v>17495030</v>
      </c>
      <c r="K81" s="75">
        <f t="shared" si="5"/>
        <v>31.100099999999991</v>
      </c>
      <c r="L81" s="130"/>
      <c r="M81" s="97">
        <f>SUM(M6:M80)</f>
        <v>24777</v>
      </c>
      <c r="N81" s="98">
        <f t="shared" ref="N81:R81" si="6">SUM(N6:N80)</f>
        <v>24927</v>
      </c>
      <c r="O81" s="99">
        <f t="shared" si="6"/>
        <v>1579.7183999999995</v>
      </c>
      <c r="P81" s="100">
        <f t="shared" si="6"/>
        <v>93.859300000000005</v>
      </c>
      <c r="Q81" s="101">
        <f t="shared" si="6"/>
        <v>1687.7376999999992</v>
      </c>
      <c r="R81" s="102">
        <f t="shared" si="6"/>
        <v>14.160000000000002</v>
      </c>
    </row>
    <row r="82" spans="3:18" x14ac:dyDescent="0.3">
      <c r="F82" s="34"/>
      <c r="G82" s="34"/>
      <c r="H82" s="34"/>
      <c r="I82" s="34"/>
      <c r="J82" s="34"/>
      <c r="K82" s="35"/>
      <c r="L82" s="130"/>
    </row>
    <row r="83" spans="3:18" x14ac:dyDescent="0.3">
      <c r="C83" s="48" t="s">
        <v>91</v>
      </c>
      <c r="G83" s="117">
        <f>G7+G81</f>
        <v>12960263</v>
      </c>
      <c r="H83" s="117">
        <f t="shared" ref="H83:K83" si="7">H7+H81</f>
        <v>4380605</v>
      </c>
      <c r="I83" s="117">
        <f t="shared" si="7"/>
        <v>259171</v>
      </c>
      <c r="J83" s="117">
        <f t="shared" si="7"/>
        <v>17600039</v>
      </c>
      <c r="K83" s="118">
        <f t="shared" si="7"/>
        <v>31.286799999999989</v>
      </c>
      <c r="L83" s="130"/>
    </row>
    <row r="84" spans="3:18" x14ac:dyDescent="0.3">
      <c r="C84" s="18"/>
      <c r="L84" s="130"/>
    </row>
    <row r="85" spans="3:18" x14ac:dyDescent="0.3">
      <c r="L85" s="130"/>
    </row>
    <row r="86" spans="3:18" x14ac:dyDescent="0.3">
      <c r="C86" s="30"/>
    </row>
    <row r="87" spans="3:18" x14ac:dyDescent="0.3">
      <c r="C87" s="30"/>
      <c r="D87" s="38"/>
      <c r="L87" s="123"/>
    </row>
  </sheetData>
  <customSheetViews>
    <customSheetView guid="{D5BFEA79-298E-4CC9-83D5-285E74EF2941}" scale="90">
      <pane xSplit="4" ySplit="6" topLeftCell="N67" activePane="bottomRight" state="frozen"/>
      <selection pane="bottomRight" activeCell="X72" sqref="X72"/>
      <pageMargins left="0.70866141732283472" right="0.70866141732283472" top="0.39370078740157483" bottom="0.51181102362204722" header="0.31496062992125984" footer="0.31496062992125984"/>
      <printOptions horizontalCentered="1"/>
      <pageSetup paperSize="9" scale="80" orientation="landscape" r:id="rId1"/>
      <headerFooter>
        <oddFooter>&amp;R&amp;P/&amp;N</oddFooter>
      </headerFooter>
    </customSheetView>
    <customSheetView guid="{E232D522-0319-41E2-BFB5-57B979131AC0}" scale="90">
      <pane xSplit="4" ySplit="6" topLeftCell="E7" activePane="bottomRight" state="frozen"/>
      <selection pane="bottomRight" activeCell="C9" sqref="C9"/>
      <pageMargins left="0.70866141732283472" right="0.70866141732283472" top="0.39370078740157483" bottom="0.51181102362204722" header="0.31496062992125984" footer="0.31496062992125984"/>
      <printOptions horizontalCentered="1"/>
      <pageSetup paperSize="9" scale="80" orientation="landscape" r:id="rId2"/>
      <headerFooter>
        <oddFooter>&amp;R&amp;P/&amp;N</oddFooter>
      </headerFooter>
    </customSheetView>
    <customSheetView guid="{61FE7929-176E-4D1F-AFE0-A71A3F9529DD}" scale="90">
      <pane xSplit="4" ySplit="6" topLeftCell="E7" activePane="bottomRight" state="frozen"/>
      <selection pane="bottomRight" activeCell="R20" sqref="R20"/>
      <pageMargins left="0.70866141732283472" right="0.70866141732283472" top="0.39370078740157483" bottom="0.51181102362204722" header="0.31496062992125984" footer="0.31496062992125984"/>
      <printOptions horizontalCentered="1"/>
      <pageSetup paperSize="9" scale="80" orientation="landscape" r:id="rId3"/>
      <headerFooter>
        <oddFooter>&amp;R&amp;P/&amp;N</oddFooter>
      </headerFooter>
    </customSheetView>
    <customSheetView guid="{9246E74D-FB9E-41BC-8647-E99975BAEFDA}" scale="90">
      <pane xSplit="4" ySplit="6" topLeftCell="E7" activePane="bottomRight" state="frozen"/>
      <selection pane="bottomRight" activeCell="B8" sqref="B8"/>
      <pageMargins left="0.70866141732283472" right="0.70866141732283472" top="0.39370078740157483" bottom="0.51181102362204722" header="0.31496062992125984" footer="0.31496062992125984"/>
      <printOptions horizontalCentered="1"/>
      <pageSetup paperSize="9" scale="80" orientation="landscape" r:id="rId4"/>
      <headerFooter>
        <oddFooter>&amp;R&amp;P/&amp;N</oddFooter>
      </headerFooter>
    </customSheetView>
    <customSheetView guid="{F397950B-0D18-4A50-AE21-B2A3ACBF269A}" scale="90" showPageBreaks="1">
      <pane xSplit="4" ySplit="6" topLeftCell="E7" activePane="bottomRight" state="frozen"/>
      <selection pane="bottomRight" activeCell="P7" sqref="P7"/>
      <pageMargins left="0.70866141732283472" right="0.70866141732283472" top="0.39370078740157483" bottom="0.51181102362204722" header="0.31496062992125984" footer="0.31496062992125984"/>
      <printOptions horizontalCentered="1"/>
      <pageSetup paperSize="9" scale="80" orientation="landscape" r:id="rId5"/>
      <headerFooter>
        <oddFooter>&amp;R&amp;P/&amp;N</oddFooter>
      </headerFooter>
    </customSheetView>
  </customSheetViews>
  <mergeCells count="3">
    <mergeCell ref="E4:K4"/>
    <mergeCell ref="M4:R4"/>
    <mergeCell ref="M9:R9"/>
  </mergeCells>
  <printOptions horizontalCentered="1"/>
  <pageMargins left="0.3" right="0.34" top="0.39370078740157483" bottom="0.51181102362204722" header="0.31496062992125984" footer="0.31496062992125984"/>
  <pageSetup paperSize="9" scale="75" orientation="portrait" r:id="rId6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3.b ÚZ 33077</vt:lpstr>
      <vt:lpstr>'tab. 3.b ÚZ 33077'!Názvy_tisku</vt:lpstr>
      <vt:lpstr>'tab. 3.b ÚZ 33077'!Oblast_tisku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Pracný</dc:creator>
  <cp:lastModifiedBy>Klimešová Michaela</cp:lastModifiedBy>
  <cp:lastPrinted>2019-09-12T09:13:45Z</cp:lastPrinted>
  <dcterms:created xsi:type="dcterms:W3CDTF">2014-11-24T07:11:11Z</dcterms:created>
  <dcterms:modified xsi:type="dcterms:W3CDTF">2019-09-26T08:41:25Z</dcterms:modified>
</cp:coreProperties>
</file>