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16 - 2020\přílohy ke zveřejnění\2017\05 RK\5-227-2017\"/>
    </mc:Choice>
  </mc:AlternateContent>
  <bookViews>
    <workbookView xWindow="0" yWindow="0" windowWidth="28800" windowHeight="12435"/>
  </bookViews>
  <sheets>
    <sheet name="tab. č. 1 ÚZ 33457" sheetId="1" r:id="rId1"/>
  </sheets>
  <definedNames>
    <definedName name="_xlnm._FilterDatabase" localSheetId="0" hidden="1">'tab. č. 1 ÚZ 33457'!$A$5:$E$34</definedName>
    <definedName name="_xlnm.Print_Titles" localSheetId="0">'tab. č. 1 ÚZ 33457'!$B:$D,'tab. č. 1 ÚZ 33457'!$1:$6</definedName>
    <definedName name="_xlnm.Print_Area" localSheetId="0">'tab. č. 1 ÚZ 33457'!$B$1:$L$50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L50" i="1"/>
  <c r="G48" i="1"/>
  <c r="L48" i="1"/>
  <c r="L41" i="1"/>
  <c r="K41" i="1"/>
  <c r="J41" i="1"/>
  <c r="I41" i="1"/>
  <c r="H41" i="1"/>
  <c r="G41" i="1"/>
  <c r="L39" i="1"/>
  <c r="K39" i="1"/>
  <c r="J39" i="1"/>
  <c r="I39" i="1"/>
  <c r="H39" i="1"/>
  <c r="G39" i="1"/>
  <c r="G34" i="1"/>
  <c r="L33" i="1" l="1"/>
  <c r="L14" i="1"/>
  <c r="L32" i="1"/>
  <c r="L26" i="1"/>
  <c r="L25" i="1"/>
  <c r="L15" i="1"/>
  <c r="L24" i="1"/>
  <c r="L20" i="1"/>
  <c r="L19" i="1"/>
  <c r="L37" i="1"/>
  <c r="L11" i="1"/>
  <c r="L10" i="1"/>
  <c r="L38" i="1"/>
  <c r="L9" i="1"/>
  <c r="L23" i="1"/>
  <c r="L28" i="1"/>
  <c r="L13" i="1"/>
  <c r="L31" i="1"/>
  <c r="L17" i="1"/>
  <c r="L18" i="1"/>
  <c r="L36" i="1"/>
  <c r="L12" i="1"/>
  <c r="L30" i="1"/>
  <c r="L21" i="1"/>
  <c r="L29" i="1"/>
  <c r="L27" i="1"/>
  <c r="L8" i="1"/>
  <c r="L22" i="1"/>
  <c r="L16" i="1"/>
  <c r="K34" i="1"/>
  <c r="J34" i="1"/>
  <c r="H34" i="1"/>
  <c r="L34" i="1" l="1"/>
</calcChain>
</file>

<file path=xl/sharedStrings.xml><?xml version="1.0" encoding="utf-8"?>
<sst xmlns="http://schemas.openxmlformats.org/spreadsheetml/2006/main" count="128" uniqueCount="118">
  <si>
    <t>P.č.</t>
  </si>
  <si>
    <t>Název školy / školského zařízení</t>
  </si>
  <si>
    <t>Sídlo školy dle rejstříku
(ulice a čp., PSČ, obec)</t>
  </si>
  <si>
    <t>IČO</t>
  </si>
  <si>
    <t>závazné ukazatele</t>
  </si>
  <si>
    <t>orientační ukazatele</t>
  </si>
  <si>
    <t>plat v Kč</t>
  </si>
  <si>
    <t>ostatní osobní náklady</t>
  </si>
  <si>
    <t>zákonné odvody</t>
  </si>
  <si>
    <t>FKSP</t>
  </si>
  <si>
    <t>1.</t>
  </si>
  <si>
    <t>Masarykova základní škola, Broumov, Komenského 312, okres Náchod</t>
  </si>
  <si>
    <t>Komenského 312
550 01 Broumov</t>
  </si>
  <si>
    <t>2.</t>
  </si>
  <si>
    <t>Základní škola a Mateřská škola, Bílá Třemešná, okres Trutnov</t>
  </si>
  <si>
    <t>č.p. 313
544 72 Bílá Třemešná</t>
  </si>
  <si>
    <t>3.</t>
  </si>
  <si>
    <t>Základní škola, Chlumec nad Cidlinou, okres Hradec Králové</t>
  </si>
  <si>
    <t>4.</t>
  </si>
  <si>
    <t>Základní škola a Mateřská škola pplk. Jaromíra Brože, Chvaleč, okres Trutnov</t>
  </si>
  <si>
    <t>č.p. 66
542 11 Chvaleč</t>
  </si>
  <si>
    <t>5.</t>
  </si>
  <si>
    <t>Základní škola a mateřská škola, Dolní Branná, okres Trutnov</t>
  </si>
  <si>
    <t>č.p. 193
543 62 Dolní Branná</t>
  </si>
  <si>
    <t>6.</t>
  </si>
  <si>
    <t>Základní škola Strž, Dvůr Králové nad Labem, E. Krásnohorské 2919</t>
  </si>
  <si>
    <t>Elišky Krásnohorské 2919
544 01 Dvůr Králové nad Labem</t>
  </si>
  <si>
    <t>7.</t>
  </si>
  <si>
    <t>Základní škola Karla Klíče Hostinné</t>
  </si>
  <si>
    <t>Horská 130
543 71 Hostinné</t>
  </si>
  <si>
    <t>8.</t>
  </si>
  <si>
    <t>Základní škola Na Habru, Hořice, Jablonského 865, okres Jičín</t>
  </si>
  <si>
    <t>Jablonského 865
508 01 Hořice</t>
  </si>
  <si>
    <t>9.</t>
  </si>
  <si>
    <t>Vyšší odborná škola, Střední škola, Základní škola a Mateřská škola, Hradec Králové, Štefánikova 549</t>
  </si>
  <si>
    <t>Štefánikova 549
Moravské Předměstí
500 11 Hradec Králové</t>
  </si>
  <si>
    <t>10.</t>
  </si>
  <si>
    <t>Základní škola a Mateřská škola Hronov, okres Náchod</t>
  </si>
  <si>
    <t>nám. Čs. armády 15
549 31 Hronov</t>
  </si>
  <si>
    <t>11.</t>
  </si>
  <si>
    <t>Základní škola Jaroměř - Josefov, Vodárenská 370, okres Náchod</t>
  </si>
  <si>
    <t>12.</t>
  </si>
  <si>
    <t>Základní škola a Mateřská škola, Lánov, okres Trutnov</t>
  </si>
  <si>
    <t>Prostřední Lánov 155
543 41 Lánov</t>
  </si>
  <si>
    <t>13.</t>
  </si>
  <si>
    <t>Základní škola K. V. Raise, Lázně Bělohrad, okres Jičín</t>
  </si>
  <si>
    <t>Komenského 95
507 81 Lázně Bělohrad</t>
  </si>
  <si>
    <t>14.</t>
  </si>
  <si>
    <t>Základní škola a mateřská škola, Mladé Buky</t>
  </si>
  <si>
    <t>č.p. 160
542 23 Mladé Buky</t>
  </si>
  <si>
    <t>15.</t>
  </si>
  <si>
    <t>Základní škola a Mateřská škola, Mostek, okres Trutnov</t>
  </si>
  <si>
    <t>č.p. 202
544 75 Mostek</t>
  </si>
  <si>
    <t>16.</t>
  </si>
  <si>
    <t>Základní škola a Mateřská škola, Nechanice, okres Hradec Králové</t>
  </si>
  <si>
    <t>Pražská 2
503 15 Nechanice</t>
  </si>
  <si>
    <t>17.</t>
  </si>
  <si>
    <t>Střední škola a Základní škola, Nové Město nad Metují</t>
  </si>
  <si>
    <t>Husovo náměstí 1218
549 01 Nové Město nad Metují</t>
  </si>
  <si>
    <t>18.</t>
  </si>
  <si>
    <t>Základní škola, Nový Bydžov, Karla IV. 209, okres Hradec Králové</t>
  </si>
  <si>
    <t>Karla IV. 209
504 01 Nový Bydžov</t>
  </si>
  <si>
    <t>19.</t>
  </si>
  <si>
    <t>Základní škola, Nový Bydžov, V. Kl. Klicpery 561, okres Hradec Králové</t>
  </si>
  <si>
    <t>V. Kl. Klicpery 561
504 01 Nový Bydžov</t>
  </si>
  <si>
    <t>20.</t>
  </si>
  <si>
    <t>Základní škola, Nový Bydžov, F. Palackého 1240</t>
  </si>
  <si>
    <t>F. Palackého 1240
504 01 Nový Bydžov</t>
  </si>
  <si>
    <t>21.</t>
  </si>
  <si>
    <t>Základní škola Náchod - Plhov, Příkopy 1186</t>
  </si>
  <si>
    <t>Příkopy 1186
547 01 Náchod</t>
  </si>
  <si>
    <t>22.</t>
  </si>
  <si>
    <t>Základní škola a Mateřská škola Provodov - Šonov, okres Náchod</t>
  </si>
  <si>
    <t>Provodov 6
549 08 Provodov-Šonov</t>
  </si>
  <si>
    <t>23.</t>
  </si>
  <si>
    <t>Základní škola a Základní umělecká škola, Rtyně v Podkrkonoší, okres Trutnov</t>
  </si>
  <si>
    <t>Školní 662
542 33 Rtyně v Podkrkonoší</t>
  </si>
  <si>
    <t>24.</t>
  </si>
  <si>
    <t>Masarykova základní škola, Stará Paka, okres Jičín</t>
  </si>
  <si>
    <t>Revoluční 355
507 91 Stará Paka</t>
  </si>
  <si>
    <t>25.</t>
  </si>
  <si>
    <t>Základní škola a mateřská škola, Svoboda nad Úpou, okres Trutnov</t>
  </si>
  <si>
    <t>Kostelní 560
542 24 Svoboda nad Úpou</t>
  </si>
  <si>
    <t>26.</t>
  </si>
  <si>
    <t>Základní škola, Trutnov 3, Náchodská 18</t>
  </si>
  <si>
    <t>27.</t>
  </si>
  <si>
    <t>Základní škola, Vrchlabí, nám. Míru 283</t>
  </si>
  <si>
    <t>Nám. Míru 283
543 01 Vrchlabí</t>
  </si>
  <si>
    <t>28.</t>
  </si>
  <si>
    <t>Masarykova základní škola a mateřská škola, Železnice</t>
  </si>
  <si>
    <t>Tyršova 336
507 13 Železnice</t>
  </si>
  <si>
    <t>29.</t>
  </si>
  <si>
    <t>Základní škola, Vrchlabí, Školní 1336</t>
  </si>
  <si>
    <t>Školní 1336
543 01 Vrchlabí</t>
  </si>
  <si>
    <t>Sídlo školy dle rejstříku 
(ulice a čp., PSČ, obec)</t>
  </si>
  <si>
    <t>Mateřská škola Začít spolu</t>
  </si>
  <si>
    <t>Počet podp. úvazků</t>
  </si>
  <si>
    <t>Rada KHK dne 27.2.2017</t>
  </si>
  <si>
    <t>ORG</t>
  </si>
  <si>
    <t>ODPA</t>
  </si>
  <si>
    <t>Náchodská 18, Poříčí
541 03 Trutnov</t>
  </si>
  <si>
    <t>Kozelkova 123, Chlumec nad Cidlinou IV 503 51 Chlumec nad Cidlinou</t>
  </si>
  <si>
    <t>Modul B RP č.j. MSMT-33369/2016-1</t>
  </si>
  <si>
    <t>Dotace celkem
Kč</t>
  </si>
  <si>
    <t>tab. č. 1</t>
  </si>
  <si>
    <t xml:space="preserve">Financování asistentů pedagoga pro děti, žáky a studenty se sociálním znevýhodněním na období leden - srpen 2017, ÚZ 33457
</t>
  </si>
  <si>
    <t>Vodárenská 370, Josefov
551 02 Jaroměř</t>
  </si>
  <si>
    <t>školy zřízené obcemi</t>
  </si>
  <si>
    <t>školy zřízené krajem</t>
  </si>
  <si>
    <t>celkem za obecní školství</t>
  </si>
  <si>
    <t>celkem za krajské školy</t>
  </si>
  <si>
    <t>celkem za obecní a krajské školy</t>
  </si>
  <si>
    <t>soukromé školy</t>
  </si>
  <si>
    <t>Kladská 164, Velká Ves
550 01 Broumov</t>
  </si>
  <si>
    <t>OON</t>
  </si>
  <si>
    <t>Dotace celkem Kč</t>
  </si>
  <si>
    <t>celkem za soukromé školy</t>
  </si>
  <si>
    <t>Dotace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</si>
</sst>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121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2" borderId="0" xfId="0" applyFont="1" applyFill="1"/>
    <xf numFmtId="0" fontId="3" fillId="2" borderId="0" xfId="0" applyFont="1" applyFill="1"/>
    <xf numFmtId="0" fontId="0" fillId="0" borderId="0" xfId="0" applyFont="1"/>
    <xf numFmtId="164" fontId="4" fillId="2" borderId="0" xfId="0" applyNumberFormat="1" applyFont="1" applyFill="1" applyBorder="1"/>
    <xf numFmtId="2" fontId="4" fillId="0" borderId="2" xfId="1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/>
    <xf numFmtId="164" fontId="4" fillId="3" borderId="13" xfId="0" applyNumberFormat="1" applyFont="1" applyFill="1" applyBorder="1"/>
    <xf numFmtId="0" fontId="0" fillId="2" borderId="0" xfId="0" applyFont="1" applyFill="1"/>
    <xf numFmtId="164" fontId="0" fillId="0" borderId="0" xfId="0" applyNumberFormat="1"/>
    <xf numFmtId="164" fontId="4" fillId="2" borderId="12" xfId="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0" fontId="3" fillId="0" borderId="0" xfId="0" applyFont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vertical="center" wrapText="1"/>
    </xf>
    <xf numFmtId="0" fontId="10" fillId="2" borderId="10" xfId="1" applyFont="1" applyFill="1" applyBorder="1" applyAlignment="1">
      <alignment vertical="center" wrapText="1"/>
    </xf>
    <xf numFmtId="2" fontId="10" fillId="2" borderId="8" xfId="1" applyNumberFormat="1" applyFont="1" applyFill="1" applyBorder="1" applyAlignment="1">
      <alignment vertical="center" wrapText="1"/>
    </xf>
    <xf numFmtId="2" fontId="10" fillId="2" borderId="8" xfId="1" applyNumberFormat="1" applyFont="1" applyFill="1" applyBorder="1" applyAlignment="1">
      <alignment horizontal="left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9" fillId="0" borderId="0" xfId="0" applyFont="1" applyAlignment="1"/>
    <xf numFmtId="49" fontId="4" fillId="2" borderId="3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4" fillId="2" borderId="10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2" borderId="3" xfId="1" applyNumberFormat="1" applyFont="1" applyFill="1" applyBorder="1" applyAlignment="1">
      <alignment horizontal="center" vertical="center" wrapText="1"/>
    </xf>
    <xf numFmtId="2" fontId="2" fillId="2" borderId="10" xfId="1" applyNumberFormat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1" fontId="4" fillId="0" borderId="17" xfId="1" applyNumberFormat="1" applyFont="1" applyFill="1" applyBorder="1" applyAlignment="1">
      <alignment horizontal="center" vertical="center" wrapText="1"/>
    </xf>
    <xf numFmtId="1" fontId="4" fillId="0" borderId="18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10" fillId="0" borderId="10" xfId="1" applyFont="1" applyFill="1" applyBorder="1" applyAlignment="1">
      <alignment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1" fillId="3" borderId="13" xfId="1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2" fontId="13" fillId="0" borderId="20" xfId="0" applyNumberFormat="1" applyFont="1" applyFill="1" applyBorder="1" applyAlignment="1">
      <alignment horizontal="center" vertical="center" wrapText="1"/>
    </xf>
    <xf numFmtId="164" fontId="14" fillId="0" borderId="2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/>
    </xf>
    <xf numFmtId="0" fontId="2" fillId="3" borderId="21" xfId="0" applyFont="1" applyFill="1" applyBorder="1" applyAlignment="1"/>
    <xf numFmtId="0" fontId="2" fillId="3" borderId="22" xfId="0" applyFont="1" applyFill="1" applyBorder="1" applyAlignment="1"/>
    <xf numFmtId="0" fontId="7" fillId="3" borderId="19" xfId="0" applyFont="1" applyFill="1" applyBorder="1" applyAlignment="1"/>
    <xf numFmtId="1" fontId="2" fillId="3" borderId="22" xfId="0" applyNumberFormat="1" applyFont="1" applyFill="1" applyBorder="1" applyAlignment="1"/>
    <xf numFmtId="3" fontId="4" fillId="0" borderId="24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3" borderId="26" xfId="0" applyNumberFormat="1" applyFont="1" applyFill="1" applyBorder="1" applyAlignment="1">
      <alignment horizontal="center"/>
    </xf>
    <xf numFmtId="3" fontId="2" fillId="2" borderId="27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/>
    </xf>
    <xf numFmtId="164" fontId="14" fillId="3" borderId="29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0" fillId="0" borderId="0" xfId="0" applyBorder="1"/>
    <xf numFmtId="0" fontId="15" fillId="3" borderId="15" xfId="0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vertical="center"/>
    </xf>
    <xf numFmtId="164" fontId="4" fillId="3" borderId="26" xfId="0" applyNumberFormat="1" applyFont="1" applyFill="1" applyBorder="1"/>
    <xf numFmtId="0" fontId="5" fillId="0" borderId="0" xfId="0" applyFont="1" applyFill="1" applyBorder="1" applyAlignment="1">
      <alignment horizontal="left"/>
    </xf>
    <xf numFmtId="49" fontId="4" fillId="2" borderId="11" xfId="1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/>
    <xf numFmtId="0" fontId="4" fillId="3" borderId="22" xfId="0" applyFont="1" applyFill="1" applyBorder="1" applyAlignment="1"/>
    <xf numFmtId="0" fontId="1" fillId="3" borderId="22" xfId="0" applyFont="1" applyFill="1" applyBorder="1" applyAlignment="1"/>
    <xf numFmtId="0" fontId="1" fillId="3" borderId="19" xfId="0" applyFont="1" applyFill="1" applyBorder="1" applyAlignment="1"/>
    <xf numFmtId="0" fontId="8" fillId="2" borderId="0" xfId="0" applyFont="1" applyFill="1"/>
    <xf numFmtId="164" fontId="7" fillId="0" borderId="0" xfId="0" applyNumberFormat="1" applyFont="1"/>
    <xf numFmtId="2" fontId="8" fillId="0" borderId="0" xfId="0" applyNumberFormat="1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2" fontId="13" fillId="3" borderId="3" xfId="0" applyNumberFormat="1" applyFont="1" applyFill="1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164" fontId="14" fillId="3" borderId="34" xfId="0" applyNumberFormat="1" applyFont="1" applyFill="1" applyBorder="1" applyAlignment="1">
      <alignment horizontal="center" vertical="center" wrapText="1"/>
    </xf>
    <xf numFmtId="164" fontId="14" fillId="3" borderId="32" xfId="0" applyNumberFormat="1" applyFont="1" applyFill="1" applyBorder="1" applyAlignment="1">
      <alignment horizontal="center" vertical="center" wrapText="1"/>
    </xf>
    <xf numFmtId="164" fontId="2" fillId="3" borderId="27" xfId="0" applyNumberFormat="1" applyFont="1" applyFill="1" applyBorder="1" applyAlignment="1">
      <alignment horizontal="center" vertic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24" xfId="0" applyNumberFormat="1" applyFont="1" applyFill="1" applyBorder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Neutrální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90" zoomScaleNormal="9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J38" sqref="J38"/>
    </sheetView>
  </sheetViews>
  <sheetFormatPr defaultRowHeight="15" x14ac:dyDescent="0.25"/>
  <cols>
    <col min="1" max="1" width="4.7109375" hidden="1" customWidth="1"/>
    <col min="2" max="3" width="7.5703125" customWidth="1"/>
    <col min="4" max="4" width="32.7109375" style="14" customWidth="1"/>
    <col min="5" max="5" width="34.140625" hidden="1" customWidth="1"/>
    <col min="6" max="6" width="12" style="38" customWidth="1"/>
    <col min="7" max="7" width="11.42578125" style="38" customWidth="1"/>
    <col min="8" max="9" width="14.7109375" style="15" customWidth="1"/>
    <col min="10" max="10" width="12.85546875" style="15" customWidth="1"/>
    <col min="11" max="11" width="13.140625" style="15" customWidth="1"/>
    <col min="12" max="12" width="16.5703125" style="15" customWidth="1"/>
    <col min="13" max="13" width="17" customWidth="1"/>
  </cols>
  <sheetData>
    <row r="1" spans="1:13" ht="18.75" x14ac:dyDescent="0.3">
      <c r="A1" s="53"/>
      <c r="B1" s="51" t="s">
        <v>105</v>
      </c>
      <c r="C1" s="30"/>
      <c r="D1" s="30"/>
      <c r="E1" s="30"/>
      <c r="F1" s="32"/>
      <c r="G1" s="33"/>
      <c r="H1" s="2"/>
      <c r="I1" s="2"/>
      <c r="J1" s="2"/>
      <c r="K1" s="2"/>
      <c r="L1" s="3" t="s">
        <v>104</v>
      </c>
    </row>
    <row r="2" spans="1:13" ht="15.75" x14ac:dyDescent="0.25">
      <c r="A2" s="53"/>
      <c r="B2" s="55" t="s">
        <v>102</v>
      </c>
      <c r="C2" s="52"/>
      <c r="D2" s="4"/>
      <c r="E2" s="1"/>
      <c r="F2" s="33"/>
      <c r="G2" s="33"/>
      <c r="H2" s="2"/>
      <c r="I2" s="2"/>
      <c r="J2" s="2"/>
      <c r="K2" s="2"/>
      <c r="L2" s="3"/>
    </row>
    <row r="3" spans="1:13" s="6" customFormat="1" ht="15.75" x14ac:dyDescent="0.25">
      <c r="A3" s="54"/>
      <c r="B3" s="20"/>
      <c r="C3" s="29"/>
      <c r="D3" s="21"/>
      <c r="E3" s="21"/>
      <c r="F3" s="34"/>
      <c r="G3" s="34"/>
      <c r="H3" s="21"/>
      <c r="I3" s="21"/>
      <c r="J3" s="21"/>
      <c r="K3" s="21"/>
      <c r="L3" s="21"/>
      <c r="M3" s="5"/>
    </row>
    <row r="4" spans="1:13" s="6" customFormat="1" ht="16.5" thickBot="1" x14ac:dyDescent="0.3">
      <c r="A4" s="54"/>
      <c r="B4" s="60" t="s">
        <v>97</v>
      </c>
      <c r="C4" s="28"/>
      <c r="D4" s="28"/>
      <c r="E4" s="28"/>
      <c r="F4" s="35"/>
      <c r="G4" s="35"/>
      <c r="H4" s="28"/>
      <c r="I4" s="7"/>
      <c r="J4" s="7"/>
      <c r="K4" s="7"/>
      <c r="L4" s="7"/>
      <c r="M4" s="5"/>
    </row>
    <row r="5" spans="1:13" ht="15" customHeight="1" x14ac:dyDescent="0.25">
      <c r="A5" s="99" t="s">
        <v>0</v>
      </c>
      <c r="B5" s="22"/>
      <c r="C5" s="22"/>
      <c r="D5" s="101" t="s">
        <v>1</v>
      </c>
      <c r="E5" s="103" t="s">
        <v>2</v>
      </c>
      <c r="F5" s="103" t="s">
        <v>3</v>
      </c>
      <c r="G5" s="105" t="s">
        <v>96</v>
      </c>
      <c r="H5" s="111" t="s">
        <v>4</v>
      </c>
      <c r="I5" s="111"/>
      <c r="J5" s="111" t="s">
        <v>5</v>
      </c>
      <c r="K5" s="112"/>
      <c r="L5" s="109" t="s">
        <v>103</v>
      </c>
      <c r="M5" s="5"/>
    </row>
    <row r="6" spans="1:13" ht="30.75" thickBot="1" x14ac:dyDescent="0.3">
      <c r="A6" s="100"/>
      <c r="B6" s="87" t="s">
        <v>98</v>
      </c>
      <c r="C6" s="87" t="s">
        <v>99</v>
      </c>
      <c r="D6" s="102"/>
      <c r="E6" s="104"/>
      <c r="F6" s="104"/>
      <c r="G6" s="106"/>
      <c r="H6" s="59" t="s">
        <v>6</v>
      </c>
      <c r="I6" s="59" t="s">
        <v>7</v>
      </c>
      <c r="J6" s="59" t="s">
        <v>8</v>
      </c>
      <c r="K6" s="79" t="s">
        <v>9</v>
      </c>
      <c r="L6" s="110"/>
      <c r="M6" s="5"/>
    </row>
    <row r="7" spans="1:13" ht="23.25" customHeight="1" x14ac:dyDescent="0.25">
      <c r="A7" s="62"/>
      <c r="B7" s="68" t="s">
        <v>107</v>
      </c>
      <c r="C7" s="63"/>
      <c r="D7" s="64"/>
      <c r="E7" s="65"/>
      <c r="F7" s="65"/>
      <c r="G7" s="66"/>
      <c r="H7" s="67"/>
      <c r="I7" s="67"/>
      <c r="J7" s="67"/>
      <c r="K7" s="67"/>
      <c r="L7" s="80"/>
      <c r="M7" s="5"/>
    </row>
    <row r="8" spans="1:13" ht="30" x14ac:dyDescent="0.25">
      <c r="A8" s="10" t="s">
        <v>16</v>
      </c>
      <c r="B8" s="48">
        <v>7074</v>
      </c>
      <c r="C8" s="48">
        <v>3113</v>
      </c>
      <c r="D8" s="24" t="s">
        <v>17</v>
      </c>
      <c r="E8" s="24" t="s">
        <v>101</v>
      </c>
      <c r="F8" s="36">
        <v>62695398</v>
      </c>
      <c r="G8" s="40">
        <v>2.64</v>
      </c>
      <c r="H8" s="44">
        <v>234416</v>
      </c>
      <c r="I8" s="44">
        <v>0</v>
      </c>
      <c r="J8" s="44">
        <v>79704</v>
      </c>
      <c r="K8" s="74">
        <v>4696</v>
      </c>
      <c r="L8" s="77">
        <f t="shared" ref="L8:L14" si="0">H8+J8+K8</f>
        <v>318816</v>
      </c>
      <c r="M8" s="9"/>
    </row>
    <row r="9" spans="1:13" ht="30" x14ac:dyDescent="0.25">
      <c r="A9" s="10" t="s">
        <v>53</v>
      </c>
      <c r="B9" s="48">
        <v>7076</v>
      </c>
      <c r="C9" s="48">
        <v>3113</v>
      </c>
      <c r="D9" s="24" t="s">
        <v>54</v>
      </c>
      <c r="E9" s="24" t="s">
        <v>55</v>
      </c>
      <c r="F9" s="36">
        <v>62060449</v>
      </c>
      <c r="G9" s="40">
        <v>4</v>
      </c>
      <c r="H9" s="44">
        <v>355168</v>
      </c>
      <c r="I9" s="44">
        <v>0</v>
      </c>
      <c r="J9" s="44">
        <v>120760</v>
      </c>
      <c r="K9" s="74">
        <v>7104</v>
      </c>
      <c r="L9" s="77">
        <f t="shared" si="0"/>
        <v>483032</v>
      </c>
      <c r="M9" s="9"/>
    </row>
    <row r="10" spans="1:13" ht="30" x14ac:dyDescent="0.25">
      <c r="A10" s="10" t="s">
        <v>59</v>
      </c>
      <c r="B10" s="48">
        <v>7084</v>
      </c>
      <c r="C10" s="48">
        <v>3113</v>
      </c>
      <c r="D10" s="24" t="s">
        <v>60</v>
      </c>
      <c r="E10" s="24" t="s">
        <v>61</v>
      </c>
      <c r="F10" s="36">
        <v>62690957</v>
      </c>
      <c r="G10" s="40">
        <v>1.5</v>
      </c>
      <c r="H10" s="44">
        <v>133192</v>
      </c>
      <c r="I10" s="44">
        <v>0</v>
      </c>
      <c r="J10" s="44">
        <v>45288</v>
      </c>
      <c r="K10" s="74">
        <v>2664</v>
      </c>
      <c r="L10" s="77">
        <f t="shared" si="0"/>
        <v>181144</v>
      </c>
      <c r="M10" s="9"/>
    </row>
    <row r="11" spans="1:13" ht="30" x14ac:dyDescent="0.25">
      <c r="A11" s="10" t="s">
        <v>62</v>
      </c>
      <c r="B11" s="48">
        <v>7085</v>
      </c>
      <c r="C11" s="48">
        <v>3113</v>
      </c>
      <c r="D11" s="24" t="s">
        <v>63</v>
      </c>
      <c r="E11" s="24" t="s">
        <v>64</v>
      </c>
      <c r="F11" s="36">
        <v>62690965</v>
      </c>
      <c r="G11" s="40">
        <v>1.5</v>
      </c>
      <c r="H11" s="44">
        <v>133192</v>
      </c>
      <c r="I11" s="44">
        <v>0</v>
      </c>
      <c r="J11" s="44">
        <v>45288</v>
      </c>
      <c r="K11" s="74">
        <v>2664</v>
      </c>
      <c r="L11" s="77">
        <f t="shared" si="0"/>
        <v>181144</v>
      </c>
      <c r="M11" s="9"/>
    </row>
    <row r="12" spans="1:13" ht="30" x14ac:dyDescent="0.25">
      <c r="A12" s="10" t="s">
        <v>30</v>
      </c>
      <c r="B12" s="48">
        <v>7202</v>
      </c>
      <c r="C12" s="48">
        <v>3113</v>
      </c>
      <c r="D12" s="24" t="s">
        <v>31</v>
      </c>
      <c r="E12" s="24" t="s">
        <v>32</v>
      </c>
      <c r="F12" s="36">
        <v>70188912</v>
      </c>
      <c r="G12" s="40">
        <v>1</v>
      </c>
      <c r="H12" s="44">
        <v>88792</v>
      </c>
      <c r="I12" s="44">
        <v>0</v>
      </c>
      <c r="J12" s="44">
        <v>30192</v>
      </c>
      <c r="K12" s="74">
        <v>1776</v>
      </c>
      <c r="L12" s="77">
        <f t="shared" si="0"/>
        <v>120760</v>
      </c>
      <c r="M12" s="9"/>
    </row>
    <row r="13" spans="1:13" ht="30" x14ac:dyDescent="0.25">
      <c r="A13" s="10" t="s">
        <v>44</v>
      </c>
      <c r="B13" s="48">
        <v>7253</v>
      </c>
      <c r="C13" s="48">
        <v>3113</v>
      </c>
      <c r="D13" s="24" t="s">
        <v>45</v>
      </c>
      <c r="E13" s="24" t="s">
        <v>46</v>
      </c>
      <c r="F13" s="36">
        <v>70879150</v>
      </c>
      <c r="G13" s="40">
        <v>1</v>
      </c>
      <c r="H13" s="44">
        <v>88792</v>
      </c>
      <c r="I13" s="44">
        <v>0</v>
      </c>
      <c r="J13" s="44">
        <v>30192</v>
      </c>
      <c r="K13" s="74">
        <v>1776</v>
      </c>
      <c r="L13" s="77">
        <f t="shared" si="0"/>
        <v>120760</v>
      </c>
      <c r="M13" s="9"/>
    </row>
    <row r="14" spans="1:13" ht="30" x14ac:dyDescent="0.25">
      <c r="A14" s="10" t="s">
        <v>88</v>
      </c>
      <c r="B14" s="48">
        <v>7257</v>
      </c>
      <c r="C14" s="48">
        <v>3113</v>
      </c>
      <c r="D14" s="24" t="s">
        <v>89</v>
      </c>
      <c r="E14" s="24" t="s">
        <v>90</v>
      </c>
      <c r="F14" s="36">
        <v>70985634</v>
      </c>
      <c r="G14" s="40">
        <v>0.75</v>
      </c>
      <c r="H14" s="44">
        <v>66592</v>
      </c>
      <c r="I14" s="44">
        <v>0</v>
      </c>
      <c r="J14" s="44">
        <v>22648</v>
      </c>
      <c r="K14" s="74">
        <v>1336</v>
      </c>
      <c r="L14" s="77">
        <f t="shared" si="0"/>
        <v>90576</v>
      </c>
      <c r="M14" s="9"/>
    </row>
    <row r="15" spans="1:13" ht="30" x14ac:dyDescent="0.25">
      <c r="A15" s="10" t="s">
        <v>77</v>
      </c>
      <c r="B15" s="48">
        <v>7274</v>
      </c>
      <c r="C15" s="48">
        <v>3113</v>
      </c>
      <c r="D15" s="24" t="s">
        <v>78</v>
      </c>
      <c r="E15" s="56" t="s">
        <v>79</v>
      </c>
      <c r="F15" s="57">
        <v>70890072</v>
      </c>
      <c r="G15" s="58">
        <v>0.5</v>
      </c>
      <c r="H15" s="44">
        <v>0</v>
      </c>
      <c r="I15" s="44">
        <v>44400</v>
      </c>
      <c r="J15" s="44">
        <v>15096</v>
      </c>
      <c r="K15" s="74">
        <v>0</v>
      </c>
      <c r="L15" s="81">
        <f>SUM(I15:K15)</f>
        <v>59496</v>
      </c>
      <c r="M15" s="9"/>
    </row>
    <row r="16" spans="1:13" ht="45" x14ac:dyDescent="0.25">
      <c r="A16" s="10" t="s">
        <v>10</v>
      </c>
      <c r="B16" s="48">
        <v>7405</v>
      </c>
      <c r="C16" s="48">
        <v>3113</v>
      </c>
      <c r="D16" s="24" t="s">
        <v>11</v>
      </c>
      <c r="E16" s="24" t="s">
        <v>12</v>
      </c>
      <c r="F16" s="36">
        <v>857742</v>
      </c>
      <c r="G16" s="40">
        <v>9.07</v>
      </c>
      <c r="H16" s="44">
        <v>805344</v>
      </c>
      <c r="I16" s="44">
        <v>0</v>
      </c>
      <c r="J16" s="44">
        <v>273824</v>
      </c>
      <c r="K16" s="74">
        <v>16112</v>
      </c>
      <c r="L16" s="77">
        <f t="shared" ref="L16:L32" si="1">H16+J16+K16</f>
        <v>1095280</v>
      </c>
      <c r="M16" s="9"/>
    </row>
    <row r="17" spans="1:13" ht="30" x14ac:dyDescent="0.25">
      <c r="A17" s="10" t="s">
        <v>39</v>
      </c>
      <c r="B17" s="48">
        <v>7426</v>
      </c>
      <c r="C17" s="48">
        <v>3113</v>
      </c>
      <c r="D17" s="24" t="s">
        <v>40</v>
      </c>
      <c r="E17" s="24" t="s">
        <v>106</v>
      </c>
      <c r="F17" s="36">
        <v>70932085</v>
      </c>
      <c r="G17" s="40">
        <v>1</v>
      </c>
      <c r="H17" s="44">
        <v>88792</v>
      </c>
      <c r="I17" s="44">
        <v>0</v>
      </c>
      <c r="J17" s="44">
        <v>30192</v>
      </c>
      <c r="K17" s="74">
        <v>1776</v>
      </c>
      <c r="L17" s="77">
        <f t="shared" si="1"/>
        <v>120760</v>
      </c>
      <c r="M17" s="9"/>
    </row>
    <row r="18" spans="1:13" ht="30" x14ac:dyDescent="0.25">
      <c r="A18" s="10" t="s">
        <v>36</v>
      </c>
      <c r="B18" s="48">
        <v>7454</v>
      </c>
      <c r="C18" s="48">
        <v>3113</v>
      </c>
      <c r="D18" s="24" t="s">
        <v>37</v>
      </c>
      <c r="E18" s="24" t="s">
        <v>38</v>
      </c>
      <c r="F18" s="36">
        <v>70995397</v>
      </c>
      <c r="G18" s="40">
        <v>1</v>
      </c>
      <c r="H18" s="44">
        <v>88792</v>
      </c>
      <c r="I18" s="44">
        <v>0</v>
      </c>
      <c r="J18" s="44">
        <v>30192</v>
      </c>
      <c r="K18" s="74">
        <v>1776</v>
      </c>
      <c r="L18" s="77">
        <f t="shared" si="1"/>
        <v>120760</v>
      </c>
      <c r="M18" s="9"/>
    </row>
    <row r="19" spans="1:13" ht="30" x14ac:dyDescent="0.25">
      <c r="A19" s="10" t="s">
        <v>68</v>
      </c>
      <c r="B19" s="48">
        <v>7469</v>
      </c>
      <c r="C19" s="48">
        <v>3113</v>
      </c>
      <c r="D19" s="24" t="s">
        <v>69</v>
      </c>
      <c r="E19" s="24" t="s">
        <v>70</v>
      </c>
      <c r="F19" s="36">
        <v>70154287</v>
      </c>
      <c r="G19" s="40">
        <v>0.5</v>
      </c>
      <c r="H19" s="44">
        <v>44400</v>
      </c>
      <c r="I19" s="44">
        <v>0</v>
      </c>
      <c r="J19" s="44">
        <v>15096</v>
      </c>
      <c r="K19" s="74">
        <v>888</v>
      </c>
      <c r="L19" s="77">
        <f t="shared" si="1"/>
        <v>60384</v>
      </c>
      <c r="M19" s="9"/>
    </row>
    <row r="20" spans="1:13" ht="30" x14ac:dyDescent="0.25">
      <c r="A20" s="10" t="s">
        <v>71</v>
      </c>
      <c r="B20" s="48">
        <v>7512</v>
      </c>
      <c r="C20" s="48">
        <v>3117</v>
      </c>
      <c r="D20" s="24" t="s">
        <v>72</v>
      </c>
      <c r="E20" s="24" t="s">
        <v>73</v>
      </c>
      <c r="F20" s="36">
        <v>75016800</v>
      </c>
      <c r="G20" s="40">
        <v>1.28</v>
      </c>
      <c r="H20" s="44">
        <v>113656</v>
      </c>
      <c r="I20" s="44">
        <v>0</v>
      </c>
      <c r="J20" s="44">
        <v>38648</v>
      </c>
      <c r="K20" s="74">
        <v>2280</v>
      </c>
      <c r="L20" s="77">
        <f t="shared" si="1"/>
        <v>154584</v>
      </c>
      <c r="M20" s="9"/>
    </row>
    <row r="21" spans="1:13" ht="30" x14ac:dyDescent="0.25">
      <c r="A21" s="10" t="s">
        <v>24</v>
      </c>
      <c r="B21" s="48">
        <v>7805</v>
      </c>
      <c r="C21" s="48">
        <v>3113</v>
      </c>
      <c r="D21" s="24" t="s">
        <v>25</v>
      </c>
      <c r="E21" s="24" t="s">
        <v>26</v>
      </c>
      <c r="F21" s="36">
        <v>60154730</v>
      </c>
      <c r="G21" s="40">
        <v>1.35</v>
      </c>
      <c r="H21" s="44">
        <v>119872</v>
      </c>
      <c r="I21" s="44">
        <v>0</v>
      </c>
      <c r="J21" s="44">
        <v>40760</v>
      </c>
      <c r="K21" s="74">
        <v>2400</v>
      </c>
      <c r="L21" s="77">
        <f t="shared" si="1"/>
        <v>163032</v>
      </c>
      <c r="M21" s="9"/>
    </row>
    <row r="22" spans="1:13" ht="30" x14ac:dyDescent="0.25">
      <c r="A22" s="10" t="s">
        <v>13</v>
      </c>
      <c r="B22" s="48">
        <v>7816</v>
      </c>
      <c r="C22" s="48">
        <v>3113</v>
      </c>
      <c r="D22" s="24" t="s">
        <v>14</v>
      </c>
      <c r="E22" s="24" t="s">
        <v>15</v>
      </c>
      <c r="F22" s="36">
        <v>75015366</v>
      </c>
      <c r="G22" s="40">
        <v>2</v>
      </c>
      <c r="H22" s="44">
        <v>177584</v>
      </c>
      <c r="I22" s="44">
        <v>0</v>
      </c>
      <c r="J22" s="44">
        <v>60384</v>
      </c>
      <c r="K22" s="74">
        <v>3552</v>
      </c>
      <c r="L22" s="77">
        <f t="shared" si="1"/>
        <v>241520</v>
      </c>
      <c r="M22" s="9"/>
    </row>
    <row r="23" spans="1:13" ht="30" x14ac:dyDescent="0.25">
      <c r="A23" s="10" t="s">
        <v>50</v>
      </c>
      <c r="B23" s="48">
        <v>7820</v>
      </c>
      <c r="C23" s="48">
        <v>3113</v>
      </c>
      <c r="D23" s="24" t="s">
        <v>51</v>
      </c>
      <c r="E23" s="24" t="s">
        <v>52</v>
      </c>
      <c r="F23" s="36">
        <v>75017415</v>
      </c>
      <c r="G23" s="40">
        <v>2</v>
      </c>
      <c r="H23" s="44">
        <v>177584</v>
      </c>
      <c r="I23" s="44">
        <v>0</v>
      </c>
      <c r="J23" s="44">
        <v>60384</v>
      </c>
      <c r="K23" s="74">
        <v>3552</v>
      </c>
      <c r="L23" s="77">
        <f t="shared" si="1"/>
        <v>241520</v>
      </c>
      <c r="M23" s="9"/>
    </row>
    <row r="24" spans="1:13" ht="45" x14ac:dyDescent="0.25">
      <c r="A24" s="10" t="s">
        <v>74</v>
      </c>
      <c r="B24" s="48">
        <v>7827</v>
      </c>
      <c r="C24" s="48">
        <v>3113</v>
      </c>
      <c r="D24" s="24" t="s">
        <v>75</v>
      </c>
      <c r="E24" s="24" t="s">
        <v>76</v>
      </c>
      <c r="F24" s="36">
        <v>49290576</v>
      </c>
      <c r="G24" s="40">
        <v>0.5</v>
      </c>
      <c r="H24" s="44">
        <v>44400</v>
      </c>
      <c r="I24" s="44">
        <v>0</v>
      </c>
      <c r="J24" s="44">
        <v>15096</v>
      </c>
      <c r="K24" s="74">
        <v>888</v>
      </c>
      <c r="L24" s="77">
        <f t="shared" si="1"/>
        <v>60384</v>
      </c>
      <c r="M24" s="9"/>
    </row>
    <row r="25" spans="1:13" ht="30" x14ac:dyDescent="0.25">
      <c r="A25" s="10" t="s">
        <v>80</v>
      </c>
      <c r="B25" s="48">
        <v>7829</v>
      </c>
      <c r="C25" s="48">
        <v>3113</v>
      </c>
      <c r="D25" s="24" t="s">
        <v>81</v>
      </c>
      <c r="E25" s="24" t="s">
        <v>82</v>
      </c>
      <c r="F25" s="36">
        <v>75017032</v>
      </c>
      <c r="G25" s="40">
        <v>0.57999999999999996</v>
      </c>
      <c r="H25" s="44">
        <v>51496</v>
      </c>
      <c r="I25" s="44">
        <v>0</v>
      </c>
      <c r="J25" s="44">
        <v>17512</v>
      </c>
      <c r="K25" s="74">
        <v>1032</v>
      </c>
      <c r="L25" s="77">
        <f t="shared" si="1"/>
        <v>70040</v>
      </c>
      <c r="M25" s="9"/>
    </row>
    <row r="26" spans="1:13" ht="30" x14ac:dyDescent="0.25">
      <c r="A26" s="10" t="s">
        <v>83</v>
      </c>
      <c r="B26" s="48">
        <v>7837</v>
      </c>
      <c r="C26" s="48">
        <v>3113</v>
      </c>
      <c r="D26" s="24" t="s">
        <v>84</v>
      </c>
      <c r="E26" s="24" t="s">
        <v>100</v>
      </c>
      <c r="F26" s="36">
        <v>64201171</v>
      </c>
      <c r="G26" s="40">
        <v>3</v>
      </c>
      <c r="H26" s="44">
        <v>266376</v>
      </c>
      <c r="I26" s="44">
        <v>0</v>
      </c>
      <c r="J26" s="44">
        <v>90568</v>
      </c>
      <c r="K26" s="74">
        <v>5328</v>
      </c>
      <c r="L26" s="77">
        <f t="shared" si="1"/>
        <v>362272</v>
      </c>
      <c r="M26" s="9"/>
    </row>
    <row r="27" spans="1:13" ht="47.25" customHeight="1" x14ac:dyDescent="0.25">
      <c r="A27" s="10" t="s">
        <v>18</v>
      </c>
      <c r="B27" s="48">
        <v>7856</v>
      </c>
      <c r="C27" s="48">
        <v>3117</v>
      </c>
      <c r="D27" s="24" t="s">
        <v>19</v>
      </c>
      <c r="E27" s="24" t="s">
        <v>20</v>
      </c>
      <c r="F27" s="36">
        <v>75016168</v>
      </c>
      <c r="G27" s="40">
        <v>0.6</v>
      </c>
      <c r="H27" s="44">
        <v>53272</v>
      </c>
      <c r="I27" s="45">
        <v>0</v>
      </c>
      <c r="J27" s="44">
        <v>18112</v>
      </c>
      <c r="K27" s="74">
        <v>1072</v>
      </c>
      <c r="L27" s="77">
        <f t="shared" si="1"/>
        <v>72456</v>
      </c>
      <c r="M27" s="9"/>
    </row>
    <row r="28" spans="1:13" ht="30" x14ac:dyDescent="0.25">
      <c r="A28" s="10" t="s">
        <v>47</v>
      </c>
      <c r="B28" s="48">
        <v>7862</v>
      </c>
      <c r="C28" s="48">
        <v>3113</v>
      </c>
      <c r="D28" s="24" t="s">
        <v>48</v>
      </c>
      <c r="E28" s="24" t="s">
        <v>49</v>
      </c>
      <c r="F28" s="36">
        <v>60152885</v>
      </c>
      <c r="G28" s="40">
        <v>2</v>
      </c>
      <c r="H28" s="44">
        <v>177584</v>
      </c>
      <c r="I28" s="44">
        <v>0</v>
      </c>
      <c r="J28" s="44">
        <v>60384</v>
      </c>
      <c r="K28" s="74">
        <v>3552</v>
      </c>
      <c r="L28" s="77">
        <f t="shared" si="1"/>
        <v>241520</v>
      </c>
      <c r="M28" s="9"/>
    </row>
    <row r="29" spans="1:13" ht="30" x14ac:dyDescent="0.25">
      <c r="A29" s="10" t="s">
        <v>21</v>
      </c>
      <c r="B29" s="48">
        <v>7881</v>
      </c>
      <c r="C29" s="48">
        <v>3117</v>
      </c>
      <c r="D29" s="24" t="s">
        <v>22</v>
      </c>
      <c r="E29" s="24" t="s">
        <v>23</v>
      </c>
      <c r="F29" s="36">
        <v>70985707</v>
      </c>
      <c r="G29" s="40">
        <v>0.5</v>
      </c>
      <c r="H29" s="44">
        <v>44400</v>
      </c>
      <c r="I29" s="44">
        <v>0</v>
      </c>
      <c r="J29" s="44">
        <v>15096</v>
      </c>
      <c r="K29" s="74">
        <v>888</v>
      </c>
      <c r="L29" s="77">
        <f t="shared" si="1"/>
        <v>60384</v>
      </c>
      <c r="M29" s="9"/>
    </row>
    <row r="30" spans="1:13" ht="30" x14ac:dyDescent="0.25">
      <c r="A30" s="10" t="s">
        <v>27</v>
      </c>
      <c r="B30" s="48">
        <v>7885</v>
      </c>
      <c r="C30" s="48">
        <v>3113</v>
      </c>
      <c r="D30" s="24" t="s">
        <v>28</v>
      </c>
      <c r="E30" s="24" t="s">
        <v>29</v>
      </c>
      <c r="F30" s="36">
        <v>43462448</v>
      </c>
      <c r="G30" s="40">
        <v>1</v>
      </c>
      <c r="H30" s="44">
        <v>88792</v>
      </c>
      <c r="I30" s="44">
        <v>0</v>
      </c>
      <c r="J30" s="44">
        <v>30192</v>
      </c>
      <c r="K30" s="74">
        <v>1776</v>
      </c>
      <c r="L30" s="77">
        <f t="shared" si="1"/>
        <v>120760</v>
      </c>
      <c r="M30" s="9"/>
    </row>
    <row r="31" spans="1:13" ht="30" x14ac:dyDescent="0.25">
      <c r="A31" s="10" t="s">
        <v>41</v>
      </c>
      <c r="B31" s="48">
        <v>7887</v>
      </c>
      <c r="C31" s="48">
        <v>3113</v>
      </c>
      <c r="D31" s="24" t="s">
        <v>42</v>
      </c>
      <c r="E31" s="24" t="s">
        <v>43</v>
      </c>
      <c r="F31" s="36">
        <v>70995079</v>
      </c>
      <c r="G31" s="40">
        <v>0.5</v>
      </c>
      <c r="H31" s="44">
        <v>44400</v>
      </c>
      <c r="I31" s="44">
        <v>0</v>
      </c>
      <c r="J31" s="44">
        <v>15096</v>
      </c>
      <c r="K31" s="74">
        <v>888</v>
      </c>
      <c r="L31" s="77">
        <f t="shared" si="1"/>
        <v>60384</v>
      </c>
      <c r="M31" s="9"/>
    </row>
    <row r="32" spans="1:13" ht="30" x14ac:dyDescent="0.25">
      <c r="A32" s="10" t="s">
        <v>85</v>
      </c>
      <c r="B32" s="48">
        <v>7892</v>
      </c>
      <c r="C32" s="48">
        <v>3113</v>
      </c>
      <c r="D32" s="24" t="s">
        <v>86</v>
      </c>
      <c r="E32" s="24" t="s">
        <v>87</v>
      </c>
      <c r="F32" s="36">
        <v>70947163</v>
      </c>
      <c r="G32" s="40">
        <v>7</v>
      </c>
      <c r="H32" s="44">
        <v>621544</v>
      </c>
      <c r="I32" s="44">
        <v>0</v>
      </c>
      <c r="J32" s="44">
        <v>211328</v>
      </c>
      <c r="K32" s="74">
        <v>12432</v>
      </c>
      <c r="L32" s="77">
        <f t="shared" si="1"/>
        <v>845304</v>
      </c>
      <c r="M32" s="9"/>
    </row>
    <row r="33" spans="1:14" ht="30.75" thickBot="1" x14ac:dyDescent="0.3">
      <c r="A33" s="11" t="s">
        <v>91</v>
      </c>
      <c r="B33" s="49">
        <v>7893</v>
      </c>
      <c r="C33" s="49">
        <v>3113</v>
      </c>
      <c r="D33" s="25" t="s">
        <v>92</v>
      </c>
      <c r="E33" s="26" t="s">
        <v>93</v>
      </c>
      <c r="F33" s="37">
        <v>68247630</v>
      </c>
      <c r="G33" s="41">
        <v>0.53</v>
      </c>
      <c r="H33" s="44">
        <v>47056</v>
      </c>
      <c r="I33" s="44">
        <v>0</v>
      </c>
      <c r="J33" s="44">
        <v>16008</v>
      </c>
      <c r="K33" s="74">
        <v>944</v>
      </c>
      <c r="L33" s="82">
        <f>SUM(H33:K33)</f>
        <v>64008</v>
      </c>
      <c r="M33" s="9"/>
    </row>
    <row r="34" spans="1:14" ht="16.5" thickBot="1" x14ac:dyDescent="0.3">
      <c r="A34" s="69"/>
      <c r="B34" s="72"/>
      <c r="C34" s="72"/>
      <c r="D34" s="70" t="s">
        <v>109</v>
      </c>
      <c r="E34" s="70"/>
      <c r="F34" s="71"/>
      <c r="G34" s="61">
        <f>SUM(G8:G33)</f>
        <v>47.300000000000004</v>
      </c>
      <c r="H34" s="46">
        <f>SUM(H8:H33)</f>
        <v>4155488</v>
      </c>
      <c r="I34" s="46">
        <v>44400</v>
      </c>
      <c r="J34" s="46">
        <f>SUM(J8:J33)</f>
        <v>1428040</v>
      </c>
      <c r="K34" s="75">
        <f>SUM(K8:K33)</f>
        <v>83152</v>
      </c>
      <c r="L34" s="78">
        <f>SUM(H34:K34)</f>
        <v>5711080</v>
      </c>
      <c r="M34" s="5"/>
    </row>
    <row r="35" spans="1:14" ht="30" customHeight="1" thickBot="1" x14ac:dyDescent="0.3">
      <c r="B35" s="68" t="s">
        <v>108</v>
      </c>
    </row>
    <row r="36" spans="1:14" ht="45" x14ac:dyDescent="0.25">
      <c r="A36" s="8" t="s">
        <v>33</v>
      </c>
      <c r="B36" s="27">
        <v>321</v>
      </c>
      <c r="C36" s="27">
        <v>3114</v>
      </c>
      <c r="D36" s="23" t="s">
        <v>34</v>
      </c>
      <c r="E36" s="23" t="s">
        <v>35</v>
      </c>
      <c r="F36" s="31">
        <v>62690361</v>
      </c>
      <c r="G36" s="39">
        <v>8</v>
      </c>
      <c r="H36" s="42">
        <v>710336</v>
      </c>
      <c r="I36" s="43">
        <v>0</v>
      </c>
      <c r="J36" s="42">
        <v>241520</v>
      </c>
      <c r="K36" s="73">
        <v>14208</v>
      </c>
      <c r="L36" s="76">
        <f>H36+J36+K36</f>
        <v>966064</v>
      </c>
      <c r="M36" s="9"/>
    </row>
    <row r="37" spans="1:14" ht="30" x14ac:dyDescent="0.25">
      <c r="A37" s="10" t="s">
        <v>65</v>
      </c>
      <c r="B37" s="48">
        <v>325</v>
      </c>
      <c r="C37" s="48">
        <v>3114</v>
      </c>
      <c r="D37" s="24" t="s">
        <v>66</v>
      </c>
      <c r="E37" s="24" t="s">
        <v>67</v>
      </c>
      <c r="F37" s="36">
        <v>70837538</v>
      </c>
      <c r="G37" s="40">
        <v>1</v>
      </c>
      <c r="H37" s="44">
        <v>88792</v>
      </c>
      <c r="I37" s="44">
        <v>0</v>
      </c>
      <c r="J37" s="44">
        <v>30192</v>
      </c>
      <c r="K37" s="74">
        <v>1776</v>
      </c>
      <c r="L37" s="77">
        <f>H37+J37+K37</f>
        <v>120760</v>
      </c>
      <c r="M37" s="9"/>
    </row>
    <row r="38" spans="1:14" ht="42.75" customHeight="1" thickBot="1" x14ac:dyDescent="0.3">
      <c r="A38" s="10" t="s">
        <v>56</v>
      </c>
      <c r="B38" s="48">
        <v>345</v>
      </c>
      <c r="C38" s="48">
        <v>3124</v>
      </c>
      <c r="D38" s="24" t="s">
        <v>57</v>
      </c>
      <c r="E38" s="24" t="s">
        <v>58</v>
      </c>
      <c r="F38" s="36">
        <v>48623725</v>
      </c>
      <c r="G38" s="40">
        <v>7</v>
      </c>
      <c r="H38" s="44">
        <v>621544</v>
      </c>
      <c r="I38" s="44">
        <v>0</v>
      </c>
      <c r="J38" s="44">
        <v>211328</v>
      </c>
      <c r="K38" s="74">
        <v>12432</v>
      </c>
      <c r="L38" s="77">
        <f>H38+J38+K38</f>
        <v>845304</v>
      </c>
      <c r="M38" s="9"/>
    </row>
    <row r="39" spans="1:14" ht="16.5" thickBot="1" x14ac:dyDescent="0.3">
      <c r="A39" s="69"/>
      <c r="B39" s="72"/>
      <c r="C39" s="72"/>
      <c r="D39" s="70" t="s">
        <v>110</v>
      </c>
      <c r="E39" s="70"/>
      <c r="F39" s="71"/>
      <c r="G39" s="61">
        <f>SUM(G36:G38)</f>
        <v>16</v>
      </c>
      <c r="H39" s="46">
        <f t="shared" ref="H39:L39" si="2">SUM(H36:H38)</f>
        <v>1420672</v>
      </c>
      <c r="I39" s="46">
        <f t="shared" si="2"/>
        <v>0</v>
      </c>
      <c r="J39" s="46">
        <f t="shared" si="2"/>
        <v>483040</v>
      </c>
      <c r="K39" s="75">
        <f t="shared" si="2"/>
        <v>28416</v>
      </c>
      <c r="L39" s="78">
        <f t="shared" si="2"/>
        <v>1932128</v>
      </c>
    </row>
    <row r="40" spans="1:14" ht="15.75" thickBot="1" x14ac:dyDescent="0.3"/>
    <row r="41" spans="1:14" ht="16.5" thickBot="1" x14ac:dyDescent="0.3">
      <c r="A41" s="69"/>
      <c r="B41" s="72"/>
      <c r="C41" s="72"/>
      <c r="D41" s="70" t="s">
        <v>111</v>
      </c>
      <c r="E41" s="70"/>
      <c r="F41" s="71"/>
      <c r="G41" s="61">
        <f>G34+G39</f>
        <v>63.300000000000004</v>
      </c>
      <c r="H41" s="46">
        <f t="shared" ref="H41:L41" si="3">H34+H39</f>
        <v>5576160</v>
      </c>
      <c r="I41" s="46">
        <f t="shared" si="3"/>
        <v>44400</v>
      </c>
      <c r="J41" s="46">
        <f t="shared" si="3"/>
        <v>1911080</v>
      </c>
      <c r="K41" s="46">
        <f t="shared" si="3"/>
        <v>111568</v>
      </c>
      <c r="L41" s="47">
        <f t="shared" si="3"/>
        <v>7643208</v>
      </c>
    </row>
    <row r="43" spans="1:14" x14ac:dyDescent="0.25">
      <c r="B43" s="86"/>
    </row>
    <row r="44" spans="1:14" ht="16.5" customHeight="1" thickBot="1" x14ac:dyDescent="0.3">
      <c r="A44" s="85"/>
      <c r="B44" s="90" t="s">
        <v>112</v>
      </c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5.75" customHeight="1" x14ac:dyDescent="0.25">
      <c r="A45" s="119" t="s">
        <v>0</v>
      </c>
      <c r="B45" s="117" t="s">
        <v>98</v>
      </c>
      <c r="C45" s="117" t="s">
        <v>99</v>
      </c>
      <c r="D45" s="101" t="s">
        <v>1</v>
      </c>
      <c r="E45" s="103" t="s">
        <v>94</v>
      </c>
      <c r="F45" s="101" t="s">
        <v>3</v>
      </c>
      <c r="G45" s="105" t="s">
        <v>96</v>
      </c>
      <c r="H45" s="113" t="s">
        <v>6</v>
      </c>
      <c r="I45" s="113" t="s">
        <v>114</v>
      </c>
      <c r="J45" s="115" t="s">
        <v>8</v>
      </c>
      <c r="K45" s="107" t="s">
        <v>9</v>
      </c>
      <c r="L45" s="109" t="s">
        <v>115</v>
      </c>
      <c r="M45" s="5"/>
    </row>
    <row r="46" spans="1:14" ht="15.75" customHeight="1" thickBot="1" x14ac:dyDescent="0.3">
      <c r="A46" s="120"/>
      <c r="B46" s="118"/>
      <c r="C46" s="118"/>
      <c r="D46" s="102"/>
      <c r="E46" s="104"/>
      <c r="F46" s="102"/>
      <c r="G46" s="106"/>
      <c r="H46" s="114"/>
      <c r="I46" s="114"/>
      <c r="J46" s="116"/>
      <c r="K46" s="108"/>
      <c r="L46" s="110"/>
      <c r="M46" s="5"/>
    </row>
    <row r="47" spans="1:14" ht="30.75" thickBot="1" x14ac:dyDescent="0.3">
      <c r="A47" s="16" t="s">
        <v>10</v>
      </c>
      <c r="B47" s="50">
        <v>243</v>
      </c>
      <c r="C47" s="50">
        <v>311</v>
      </c>
      <c r="D47" s="23" t="s">
        <v>95</v>
      </c>
      <c r="E47" s="23" t="s">
        <v>113</v>
      </c>
      <c r="F47" s="91">
        <v>3189872</v>
      </c>
      <c r="G47" s="17">
        <v>1</v>
      </c>
      <c r="H47" s="17"/>
      <c r="I47" s="18"/>
      <c r="J47" s="18"/>
      <c r="K47" s="88"/>
      <c r="L47" s="77">
        <v>118984</v>
      </c>
      <c r="M47" s="5"/>
      <c r="N47" s="19"/>
    </row>
    <row r="48" spans="1:14" ht="16.5" thickBot="1" x14ac:dyDescent="0.3">
      <c r="A48" s="92"/>
      <c r="B48" s="93"/>
      <c r="C48" s="93"/>
      <c r="D48" s="70" t="s">
        <v>116</v>
      </c>
      <c r="E48" s="94"/>
      <c r="F48" s="95"/>
      <c r="G48" s="12">
        <f>SUM(G47:G47)</f>
        <v>1</v>
      </c>
      <c r="H48" s="12"/>
      <c r="I48" s="13"/>
      <c r="J48" s="13"/>
      <c r="K48" s="89"/>
      <c r="L48" s="78">
        <f>SUM(L47)</f>
        <v>118984</v>
      </c>
      <c r="M48" s="5"/>
    </row>
    <row r="50" spans="4:12" ht="15.75" x14ac:dyDescent="0.25">
      <c r="D50" s="96" t="s">
        <v>117</v>
      </c>
      <c r="G50" s="98">
        <f>G41+G48</f>
        <v>64.300000000000011</v>
      </c>
      <c r="L50" s="97">
        <f>L41+L48</f>
        <v>7762192</v>
      </c>
    </row>
  </sheetData>
  <autoFilter ref="A5:E34"/>
  <sortState ref="A7:M35">
    <sortCondition ref="B7:B35"/>
  </sortState>
  <mergeCells count="20">
    <mergeCell ref="B45:B46"/>
    <mergeCell ref="C45:C46"/>
    <mergeCell ref="A45:A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H5:I5"/>
    <mergeCell ref="J5:K5"/>
    <mergeCell ref="L5:L6"/>
    <mergeCell ref="A5:A6"/>
    <mergeCell ref="D5:D6"/>
    <mergeCell ref="E5:E6"/>
    <mergeCell ref="F5:F6"/>
    <mergeCell ref="G5:G6"/>
  </mergeCells>
  <pageMargins left="0.70866141732283472" right="0.70866141732283472" top="0.3" bottom="0.51" header="0.31496062992125984" footer="0.31496062992125984"/>
  <pageSetup paperSize="9" scale="75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tab. č. 1 ÚZ 33457</vt:lpstr>
      <vt:lpstr>'tab. č. 1 ÚZ 33457'!Názvy_tisku</vt:lpstr>
      <vt:lpstr>'tab. č. 1 ÚZ 33457'!Oblast_tisku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Muzikářová Miroslava</dc:creator>
  <cp:lastModifiedBy>Olšáková Andrea Mgr.</cp:lastModifiedBy>
  <cp:lastPrinted>2017-02-16T14:31:41Z</cp:lastPrinted>
  <dcterms:created xsi:type="dcterms:W3CDTF">2017-02-10T10:28:35Z</dcterms:created>
  <dcterms:modified xsi:type="dcterms:W3CDTF">2017-03-06T09:06:31Z</dcterms:modified>
</cp:coreProperties>
</file>