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tab. ÚZ 33077+ÚZ 33074 vratky" sheetId="1" r:id="rId1"/>
  </sheets>
  <definedNames>
    <definedName name="_xlnm.Print_Titles" localSheetId="0">'tab. ÚZ 33077+ÚZ 33074 vratky'!$A:$D,'tab. ÚZ 33077+ÚZ 33074 vratky'!$1:$7</definedName>
    <definedName name="_xlnm.Print_Area" localSheetId="0">'tab. ÚZ 33077+ÚZ 33074 vratky'!$A$1:$S$30</definedName>
  </definedNames>
  <calcPr calcId="191029"/>
</workbook>
</file>

<file path=xl/calcChain.xml><?xml version="1.0" encoding="utf-8"?>
<calcChain xmlns="http://schemas.openxmlformats.org/spreadsheetml/2006/main">
  <c r="M28" i="1" l="1"/>
  <c r="L28" i="1"/>
  <c r="K28" i="1"/>
  <c r="H28" i="1"/>
  <c r="G28" i="1"/>
  <c r="F28" i="1"/>
  <c r="E28" i="1"/>
  <c r="S27" i="1"/>
  <c r="R27" i="1"/>
  <c r="Q27" i="1"/>
  <c r="P27" i="1"/>
  <c r="I28" i="1"/>
  <c r="S22" i="1" l="1"/>
  <c r="R22" i="1"/>
  <c r="Q22" i="1"/>
  <c r="P22" i="1"/>
  <c r="R26" i="1"/>
  <c r="Q26" i="1"/>
  <c r="P26" i="1"/>
  <c r="N26" i="1"/>
  <c r="S26" i="1" s="1"/>
  <c r="R25" i="1"/>
  <c r="Q25" i="1"/>
  <c r="P25" i="1"/>
  <c r="N25" i="1"/>
  <c r="S25" i="1" s="1"/>
  <c r="R24" i="1"/>
  <c r="Q24" i="1"/>
  <c r="P24" i="1"/>
  <c r="N24" i="1"/>
  <c r="S24" i="1" s="1"/>
  <c r="R23" i="1"/>
  <c r="Q23" i="1"/>
  <c r="P23" i="1"/>
  <c r="N23" i="1"/>
  <c r="S23" i="1" s="1"/>
  <c r="R21" i="1"/>
  <c r="Q21" i="1"/>
  <c r="P21" i="1"/>
  <c r="N21" i="1"/>
  <c r="S21" i="1" s="1"/>
  <c r="R20" i="1"/>
  <c r="Q20" i="1"/>
  <c r="P20" i="1"/>
  <c r="N20" i="1"/>
  <c r="S20" i="1" s="1"/>
  <c r="R19" i="1"/>
  <c r="Q19" i="1"/>
  <c r="P19" i="1"/>
  <c r="N19" i="1"/>
  <c r="S19" i="1" s="1"/>
  <c r="R18" i="1"/>
  <c r="Q18" i="1"/>
  <c r="P18" i="1"/>
  <c r="N18" i="1"/>
  <c r="S18" i="1" s="1"/>
  <c r="R17" i="1"/>
  <c r="Q17" i="1"/>
  <c r="P17" i="1"/>
  <c r="N17" i="1"/>
  <c r="S17" i="1" l="1"/>
  <c r="S28" i="1" s="1"/>
  <c r="N28" i="1"/>
  <c r="R28" i="1"/>
  <c r="P28" i="1"/>
  <c r="Q28" i="1"/>
  <c r="R9" i="1"/>
  <c r="Q9" i="1"/>
  <c r="P9" i="1"/>
  <c r="N9" i="1"/>
  <c r="S9" i="1" s="1"/>
  <c r="M10" i="1" l="1"/>
  <c r="L10" i="1"/>
  <c r="K10" i="1"/>
  <c r="I10" i="1"/>
  <c r="H10" i="1"/>
  <c r="G10" i="1"/>
  <c r="F10" i="1"/>
  <c r="E10" i="1"/>
  <c r="R10" i="1" l="1"/>
  <c r="P10" i="1"/>
  <c r="Q10" i="1"/>
  <c r="N10" i="1"/>
  <c r="S10" i="1"/>
</calcChain>
</file>

<file path=xl/sharedStrings.xml><?xml version="1.0" encoding="utf-8"?>
<sst xmlns="http://schemas.openxmlformats.org/spreadsheetml/2006/main" count="60" uniqueCount="34">
  <si>
    <t>Vratky prostředků z rozvojových programů - úprava výše dotace poskytnuté v r. 2019</t>
  </si>
  <si>
    <t xml:space="preserve">Upravené ukazatele o vratku u RP MŠMT Podpora financování základních a středních škol při zavádění změny systému financování </t>
  </si>
  <si>
    <t>regionálního školství; č.j.: MSMT-13817/2019-1 ze dne 27.8.2019 - r. 2019,  ÚZ 33 077</t>
  </si>
  <si>
    <t>vratka</t>
  </si>
  <si>
    <t>ORG</t>
  </si>
  <si>
    <t>ODPA</t>
  </si>
  <si>
    <t>název a adresa školy</t>
  </si>
  <si>
    <t>RED IZO žádosti škol</t>
  </si>
  <si>
    <t>platy</t>
  </si>
  <si>
    <t>zákonné odvody 33,8%</t>
  </si>
  <si>
    <t>FKSP</t>
  </si>
  <si>
    <t>NIV celkem</t>
  </si>
  <si>
    <t>schválené navýšení úvazku pedag. pracovníků</t>
  </si>
  <si>
    <t>v Kč</t>
  </si>
  <si>
    <t>na činnost základní školy</t>
  </si>
  <si>
    <t>CELKEM na obecní základní školy</t>
  </si>
  <si>
    <t>Přidělená dotace - subjekty dotčené změnou</t>
  </si>
  <si>
    <t>Základní škola a Mateřská škola, Jičíněves 44; 
507 31 Jičíněves</t>
  </si>
  <si>
    <t>Rada KHK dne 2. 12. 2019</t>
  </si>
  <si>
    <t>Upravené ukazatele k 2.12.2019</t>
  </si>
  <si>
    <t xml:space="preserve">Upravené ukazatele o vratku u RP MŠMT Finanční zajištění překrývání přímé pedagogické činnosti učitelů se zohledněním provozu  </t>
  </si>
  <si>
    <t>provozozu mateřských škol – 2. etapa, č. j.: MSMT-11413/2019-1 ze dne 6.8.2019 - r. 2019, UZ 33 074</t>
  </si>
  <si>
    <t>Masarykova základní škola a Mateřská škola, Hradec Králové - Plotiště, P. Jilemnického 420</t>
  </si>
  <si>
    <t>Mateřská škola Zvoneček, Hradec Králové, Čajkovského 1093</t>
  </si>
  <si>
    <t>Základní škola a mateřská škola, Chomutice, okres Jičín</t>
  </si>
  <si>
    <t>Mateřská škola, Libošovice</t>
  </si>
  <si>
    <t>Mateřská škola Červená Hora</t>
  </si>
  <si>
    <t>Základní škola a Mateřská škola, Lično, okres Rychnov nad Kněžnou</t>
  </si>
  <si>
    <t>Základní škola a mateřská škola Rybná nad Zdobnicí, (okres Rychnov nad Kněžnou)</t>
  </si>
  <si>
    <t>Mateřská škola, Libotov</t>
  </si>
  <si>
    <t>Mateřská škola Úpice</t>
  </si>
  <si>
    <t>Mateřská škola Hronov, Havlíčkova 520</t>
  </si>
  <si>
    <t>Základní škola a Mateřská škola, Horní Maršov, okres Trutnov</t>
  </si>
  <si>
    <t>tab.č.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</si>
</sst>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#,##0.0"/>
    <numFmt numFmtId="167" formatCode="0.00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9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Border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Fill="1"/>
    <xf numFmtId="0" fontId="1" fillId="0" borderId="0" xfId="0" applyFont="1" applyAlignment="1">
      <alignment horizontal="center" vertical="center"/>
    </xf>
    <xf numFmtId="164" fontId="0" fillId="0" borderId="0" xfId="0" applyNumberFormat="1" applyFont="1"/>
    <xf numFmtId="164" fontId="0" fillId="0" borderId="0" xfId="0" applyNumberFormat="1" applyFont="1" applyBorder="1"/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5" fillId="2" borderId="0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right"/>
    </xf>
    <xf numFmtId="165" fontId="1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166" fontId="0" fillId="0" borderId="8" xfId="0" applyNumberFormat="1" applyFill="1" applyBorder="1" applyAlignment="1">
      <alignment horizontal="center" vertical="center"/>
    </xf>
    <xf numFmtId="166" fontId="0" fillId="0" borderId="10" xfId="0" applyNumberFormat="1" applyFill="1" applyBorder="1" applyAlignment="1">
      <alignment horizontal="center" vertical="center"/>
    </xf>
    <xf numFmtId="166" fontId="0" fillId="0" borderId="1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12" xfId="0" applyFont="1" applyFill="1" applyBorder="1" applyAlignment="1">
      <alignment vertical="center" wrapText="1"/>
    </xf>
    <xf numFmtId="0" fontId="0" fillId="0" borderId="13" xfId="0" applyFill="1" applyBorder="1"/>
    <xf numFmtId="166" fontId="7" fillId="0" borderId="1" xfId="0" applyNumberFormat="1" applyFont="1" applyFill="1" applyBorder="1" applyAlignment="1">
      <alignment horizontal="center"/>
    </xf>
    <xf numFmtId="166" fontId="7" fillId="0" borderId="2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166" fontId="7" fillId="0" borderId="4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166" fontId="0" fillId="0" borderId="8" xfId="0" applyNumberFormat="1" applyBorder="1" applyAlignment="1">
      <alignment horizontal="center" vertical="center"/>
    </xf>
    <xf numFmtId="166" fontId="0" fillId="0" borderId="9" xfId="0" applyNumberForma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6" fontId="7" fillId="3" borderId="4" xfId="0" applyNumberFormat="1" applyFont="1" applyFill="1" applyBorder="1" applyAlignment="1">
      <alignment horizontal="center"/>
    </xf>
    <xf numFmtId="166" fontId="0" fillId="0" borderId="16" xfId="0" applyNumberFormat="1" applyFill="1" applyBorder="1" applyAlignment="1">
      <alignment horizontal="center" vertical="center"/>
    </xf>
    <xf numFmtId="166" fontId="0" fillId="0" borderId="17" xfId="0" applyNumberFormat="1" applyFill="1" applyBorder="1" applyAlignment="1">
      <alignment horizontal="center" vertical="center"/>
    </xf>
    <xf numFmtId="166" fontId="0" fillId="0" borderId="19" xfId="0" applyNumberFormat="1" applyFill="1" applyBorder="1" applyAlignment="1">
      <alignment horizontal="center" vertical="center"/>
    </xf>
    <xf numFmtId="166" fontId="0" fillId="0" borderId="20" xfId="0" applyNumberForma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/>
    </xf>
    <xf numFmtId="166" fontId="7" fillId="0" borderId="22" xfId="0" applyNumberFormat="1" applyFont="1" applyFill="1" applyBorder="1" applyAlignment="1">
      <alignment horizontal="center"/>
    </xf>
    <xf numFmtId="166" fontId="0" fillId="0" borderId="18" xfId="0" applyNumberFormat="1" applyFill="1" applyBorder="1" applyAlignment="1">
      <alignment horizontal="center" vertical="center"/>
    </xf>
    <xf numFmtId="166" fontId="7" fillId="0" borderId="23" xfId="0" applyNumberFormat="1" applyFont="1" applyFill="1" applyBorder="1" applyAlignment="1">
      <alignment horizontal="center"/>
    </xf>
    <xf numFmtId="166" fontId="0" fillId="0" borderId="15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166" fontId="0" fillId="0" borderId="0" xfId="0" applyNumberFormat="1"/>
    <xf numFmtId="0" fontId="12" fillId="0" borderId="9" xfId="0" applyFont="1" applyFill="1" applyBorder="1" applyAlignment="1">
      <alignment horizontal="left" vertical="center" wrapText="1"/>
    </xf>
    <xf numFmtId="166" fontId="7" fillId="0" borderId="27" xfId="0" applyNumberFormat="1" applyFont="1" applyFill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7" fillId="0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6" fontId="7" fillId="2" borderId="0" xfId="0" applyNumberFormat="1" applyFont="1" applyFill="1" applyBorder="1" applyAlignment="1">
      <alignment horizontal="center"/>
    </xf>
    <xf numFmtId="0" fontId="14" fillId="0" borderId="0" xfId="0" applyFont="1"/>
    <xf numFmtId="0" fontId="0" fillId="2" borderId="10" xfId="0" applyFont="1" applyFill="1" applyBorder="1" applyAlignment="1">
      <alignment horizontal="left" wrapText="1"/>
    </xf>
    <xf numFmtId="0" fontId="0" fillId="0" borderId="10" xfId="0" applyBorder="1"/>
    <xf numFmtId="0" fontId="13" fillId="0" borderId="10" xfId="0" applyFont="1" applyFill="1" applyBorder="1" applyAlignment="1">
      <alignment horizontal="center" vertical="center" wrapText="1"/>
    </xf>
    <xf numFmtId="0" fontId="0" fillId="0" borderId="8" xfId="0" applyBorder="1"/>
    <xf numFmtId="166" fontId="0" fillId="0" borderId="18" xfId="0" applyNumberFormat="1" applyBorder="1" applyAlignment="1">
      <alignment horizontal="center" vertical="center"/>
    </xf>
    <xf numFmtId="166" fontId="7" fillId="0" borderId="20" xfId="0" applyNumberFormat="1" applyFont="1" applyFill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0" fillId="0" borderId="9" xfId="0" applyBorder="1"/>
    <xf numFmtId="166" fontId="7" fillId="0" borderId="5" xfId="0" applyNumberFormat="1" applyFont="1" applyFill="1" applyBorder="1" applyAlignment="1">
      <alignment horizontal="center"/>
    </xf>
    <xf numFmtId="0" fontId="8" fillId="2" borderId="19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1" fillId="0" borderId="18" xfId="0" applyFont="1" applyFill="1" applyBorder="1" applyAlignment="1">
      <alignment horizontal="center" vertical="center" wrapText="1"/>
    </xf>
    <xf numFmtId="166" fontId="0" fillId="0" borderId="28" xfId="0" applyNumberFormat="1" applyFill="1" applyBorder="1" applyAlignment="1">
      <alignment horizontal="center" vertical="center"/>
    </xf>
    <xf numFmtId="166" fontId="7" fillId="0" borderId="24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/>
    </xf>
    <xf numFmtId="0" fontId="0" fillId="0" borderId="14" xfId="0" applyBorder="1"/>
    <xf numFmtId="0" fontId="0" fillId="2" borderId="8" xfId="0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 wrapText="1"/>
    </xf>
    <xf numFmtId="0" fontId="0" fillId="2" borderId="8" xfId="0" applyFill="1" applyBorder="1"/>
    <xf numFmtId="0" fontId="0" fillId="2" borderId="10" xfId="0" applyFill="1" applyBorder="1"/>
    <xf numFmtId="0" fontId="0" fillId="0" borderId="29" xfId="0" applyBorder="1"/>
    <xf numFmtId="0" fontId="0" fillId="0" borderId="30" xfId="0" applyBorder="1"/>
    <xf numFmtId="166" fontId="0" fillId="0" borderId="29" xfId="0" applyNumberFormat="1" applyFill="1" applyBorder="1" applyAlignment="1">
      <alignment horizontal="center" vertical="center"/>
    </xf>
    <xf numFmtId="166" fontId="0" fillId="0" borderId="30" xfId="0" applyNumberFormat="1" applyFill="1" applyBorder="1" applyAlignment="1">
      <alignment horizontal="center" vertical="center"/>
    </xf>
    <xf numFmtId="166" fontId="0" fillId="0" borderId="24" xfId="0" applyNumberForma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C16" sqref="C16"/>
    </sheetView>
  </sheetViews>
  <sheetFormatPr defaultRowHeight="15" x14ac:dyDescent="0.25"/>
  <cols>
    <col min="1" max="1" width="5.7109375" style="1" customWidth="1"/>
    <col min="2" max="2" width="5.5703125" style="1" customWidth="1"/>
    <col min="3" max="3" width="40.140625" customWidth="1"/>
    <col min="4" max="5" width="10.85546875" customWidth="1"/>
    <col min="6" max="6" width="12.5703125" customWidth="1"/>
    <col min="7" max="7" width="9.7109375" customWidth="1"/>
    <col min="8" max="8" width="8.85546875" customWidth="1"/>
    <col min="9" max="9" width="11.85546875" customWidth="1"/>
    <col min="10" max="10" width="2.140625" style="38" customWidth="1"/>
    <col min="11" max="11" width="12.140625" customWidth="1"/>
    <col min="12" max="12" width="10.28515625" customWidth="1"/>
    <col min="13" max="13" width="8.7109375" customWidth="1"/>
    <col min="14" max="14" width="11.140625" customWidth="1"/>
    <col min="15" max="15" width="1.7109375" customWidth="1"/>
    <col min="16" max="17" width="9.5703125" customWidth="1"/>
    <col min="18" max="18" width="7.42578125" customWidth="1"/>
    <col min="19" max="19" width="11.140625" customWidth="1"/>
  </cols>
  <sheetData>
    <row r="1" spans="1:19" ht="18.75" x14ac:dyDescent="0.3">
      <c r="A1" s="71" t="s">
        <v>0</v>
      </c>
      <c r="B1"/>
      <c r="D1" s="1"/>
      <c r="E1" s="2"/>
      <c r="F1" s="2"/>
      <c r="G1" s="2"/>
      <c r="H1" s="2"/>
      <c r="I1" s="2"/>
      <c r="J1" s="3"/>
    </row>
    <row r="2" spans="1:19" ht="15.75" x14ac:dyDescent="0.25">
      <c r="A2" s="4"/>
      <c r="B2"/>
      <c r="D2" s="1"/>
      <c r="E2" s="2"/>
      <c r="F2" s="2"/>
      <c r="G2" s="2"/>
      <c r="H2" s="2"/>
      <c r="I2" s="2"/>
      <c r="J2" s="3"/>
      <c r="S2" s="39" t="s">
        <v>33</v>
      </c>
    </row>
    <row r="3" spans="1:19" ht="15.75" x14ac:dyDescent="0.25">
      <c r="A3" s="6" t="s">
        <v>1</v>
      </c>
      <c r="B3" s="7"/>
      <c r="D3" s="8"/>
      <c r="E3" s="9"/>
      <c r="F3" s="9"/>
      <c r="G3" s="9"/>
      <c r="H3" s="9"/>
      <c r="I3" s="9"/>
      <c r="J3" s="10"/>
      <c r="S3" s="39"/>
    </row>
    <row r="4" spans="1:19" ht="15.75" x14ac:dyDescent="0.25">
      <c r="A4" s="11" t="s">
        <v>2</v>
      </c>
      <c r="B4" s="7"/>
      <c r="D4" s="12"/>
      <c r="E4" s="9"/>
      <c r="F4" s="9"/>
      <c r="G4" s="9"/>
      <c r="H4" s="9"/>
      <c r="I4" s="9"/>
      <c r="J4" s="10"/>
      <c r="S4" s="39"/>
    </row>
    <row r="5" spans="1:19" x14ac:dyDescent="0.25">
      <c r="S5" s="39" t="s">
        <v>13</v>
      </c>
    </row>
    <row r="6" spans="1:19" ht="18.399999999999999" customHeight="1" thickBot="1" x14ac:dyDescent="0.3">
      <c r="A6" s="5" t="s">
        <v>18</v>
      </c>
      <c r="C6" s="13"/>
      <c r="D6" s="14"/>
      <c r="E6" s="5" t="s">
        <v>16</v>
      </c>
      <c r="J6" s="15"/>
      <c r="K6" t="s">
        <v>3</v>
      </c>
      <c r="P6" s="16" t="s">
        <v>19</v>
      </c>
    </row>
    <row r="7" spans="1:19" ht="69" customHeight="1" thickBot="1" x14ac:dyDescent="0.3">
      <c r="A7" s="17" t="s">
        <v>4</v>
      </c>
      <c r="B7" s="18" t="s">
        <v>5</v>
      </c>
      <c r="C7" s="19" t="s">
        <v>6</v>
      </c>
      <c r="D7" s="20" t="s">
        <v>7</v>
      </c>
      <c r="E7" s="21" t="s">
        <v>12</v>
      </c>
      <c r="F7" s="21" t="s">
        <v>8</v>
      </c>
      <c r="G7" s="19" t="s">
        <v>9</v>
      </c>
      <c r="H7" s="19" t="s">
        <v>10</v>
      </c>
      <c r="I7" s="19" t="s">
        <v>11</v>
      </c>
      <c r="J7" s="22"/>
      <c r="K7" s="44" t="s">
        <v>8</v>
      </c>
      <c r="L7" s="45" t="s">
        <v>9</v>
      </c>
      <c r="M7" s="45" t="s">
        <v>10</v>
      </c>
      <c r="N7" s="45" t="s">
        <v>11</v>
      </c>
      <c r="P7" s="21" t="s">
        <v>8</v>
      </c>
      <c r="Q7" s="19" t="s">
        <v>9</v>
      </c>
      <c r="R7" s="19" t="s">
        <v>10</v>
      </c>
      <c r="S7" s="20" t="s">
        <v>11</v>
      </c>
    </row>
    <row r="8" spans="1:19" ht="22.5" customHeight="1" thickBot="1" x14ac:dyDescent="0.3">
      <c r="A8" s="23"/>
      <c r="B8" s="23"/>
      <c r="C8" s="24" t="s">
        <v>14</v>
      </c>
      <c r="D8" s="25"/>
      <c r="E8" s="26"/>
      <c r="F8" s="26"/>
      <c r="G8" s="26"/>
      <c r="H8" s="26"/>
      <c r="I8" s="26"/>
      <c r="J8" s="22"/>
      <c r="K8" s="26"/>
      <c r="L8" s="26"/>
      <c r="M8" s="26"/>
      <c r="N8" s="26"/>
      <c r="P8" s="26"/>
      <c r="Q8" s="26"/>
      <c r="R8" s="26"/>
      <c r="S8" s="26"/>
    </row>
    <row r="9" spans="1:19" ht="26.25" thickBot="1" x14ac:dyDescent="0.3">
      <c r="A9" s="65">
        <v>7260</v>
      </c>
      <c r="B9" s="59">
        <v>3117</v>
      </c>
      <c r="C9" s="82" t="s">
        <v>17</v>
      </c>
      <c r="D9" s="83">
        <v>600092216</v>
      </c>
      <c r="E9" s="84">
        <v>0.52</v>
      </c>
      <c r="F9" s="76">
        <v>71803</v>
      </c>
      <c r="G9" s="53">
        <v>24270</v>
      </c>
      <c r="H9" s="85">
        <v>1436</v>
      </c>
      <c r="I9" s="86">
        <v>97509</v>
      </c>
      <c r="J9" s="27"/>
      <c r="K9" s="40">
        <v>71803</v>
      </c>
      <c r="L9" s="29">
        <v>24270</v>
      </c>
      <c r="M9" s="41">
        <v>1436</v>
      </c>
      <c r="N9" s="77">
        <f>SUM(K9:M9)</f>
        <v>97509</v>
      </c>
      <c r="P9" s="55">
        <f t="shared" ref="P9" si="0">F9-K9</f>
        <v>0</v>
      </c>
      <c r="Q9" s="47">
        <f t="shared" ref="Q9" si="1">G9-L9</f>
        <v>0</v>
      </c>
      <c r="R9" s="47">
        <f t="shared" ref="R9" si="2">H9-M9</f>
        <v>0</v>
      </c>
      <c r="S9" s="48">
        <f t="shared" ref="S9" si="3">I9-N9</f>
        <v>0</v>
      </c>
    </row>
    <row r="10" spans="1:19" ht="22.7" customHeight="1" thickBot="1" x14ac:dyDescent="0.3">
      <c r="A10" s="31"/>
      <c r="B10" s="56"/>
      <c r="C10" s="32" t="s">
        <v>15</v>
      </c>
      <c r="D10" s="33"/>
      <c r="E10" s="51">
        <f>SUM(E9:E9)</f>
        <v>0.52</v>
      </c>
      <c r="F10" s="54">
        <f>SUM(F9:F9)</f>
        <v>71803</v>
      </c>
      <c r="G10" s="52">
        <f>SUM(G9:G9)</f>
        <v>24270</v>
      </c>
      <c r="H10" s="52">
        <f>SUM(H9:H9)</f>
        <v>1436</v>
      </c>
      <c r="I10" s="37">
        <f>SUM(I9:I9)</f>
        <v>97509</v>
      </c>
      <c r="J10" s="36"/>
      <c r="K10" s="34">
        <f>SUM(K9:K9)</f>
        <v>71803</v>
      </c>
      <c r="L10" s="35">
        <f>SUM(L9:L9)</f>
        <v>24270</v>
      </c>
      <c r="M10" s="35">
        <f>SUM(M9:M9)</f>
        <v>1436</v>
      </c>
      <c r="N10" s="46">
        <f>SUM(N9:N9)</f>
        <v>97509</v>
      </c>
      <c r="P10" s="34">
        <f>SUM(P9:P9)</f>
        <v>0</v>
      </c>
      <c r="Q10" s="35">
        <f>SUM(Q9:Q9)</f>
        <v>0</v>
      </c>
      <c r="R10" s="35">
        <f>SUM(R9:R9)</f>
        <v>0</v>
      </c>
      <c r="S10" s="37">
        <f>SUM(S9:S9)</f>
        <v>0</v>
      </c>
    </row>
    <row r="11" spans="1:19" ht="22.7" customHeight="1" x14ac:dyDescent="0.25">
      <c r="A11" s="31"/>
      <c r="B11" s="56"/>
      <c r="C11" s="66"/>
      <c r="D11" s="67"/>
      <c r="E11" s="68"/>
      <c r="F11" s="69"/>
      <c r="G11" s="69"/>
      <c r="H11" s="69"/>
      <c r="I11" s="69"/>
      <c r="J11" s="68"/>
      <c r="K11" s="69"/>
      <c r="L11" s="69"/>
      <c r="M11" s="69"/>
      <c r="N11" s="70"/>
      <c r="P11" s="69"/>
      <c r="Q11" s="69"/>
      <c r="R11" s="69"/>
      <c r="S11" s="69"/>
    </row>
    <row r="12" spans="1:19" ht="22.7" customHeight="1" x14ac:dyDescent="0.25">
      <c r="A12" s="31"/>
      <c r="B12" s="56"/>
      <c r="C12" s="66"/>
      <c r="D12" s="67"/>
      <c r="E12" s="68"/>
      <c r="F12" s="69"/>
      <c r="G12" s="69"/>
      <c r="H12" s="69"/>
      <c r="I12" s="69"/>
      <c r="J12" s="68"/>
      <c r="K12" s="69"/>
      <c r="L12" s="69"/>
      <c r="M12" s="69"/>
      <c r="N12" s="70"/>
      <c r="P12" s="69"/>
      <c r="Q12" s="69"/>
      <c r="R12" s="69"/>
      <c r="S12" s="69"/>
    </row>
    <row r="13" spans="1:19" ht="16.5" customHeight="1" x14ac:dyDescent="0.25">
      <c r="A13" s="6" t="s">
        <v>20</v>
      </c>
      <c r="B13" s="56"/>
      <c r="C13" s="66"/>
      <c r="D13" s="67"/>
      <c r="E13" s="68"/>
      <c r="F13" s="69"/>
      <c r="G13" s="69"/>
      <c r="H13" s="69"/>
      <c r="I13" s="69"/>
      <c r="J13" s="68"/>
      <c r="K13" s="69"/>
      <c r="L13" s="69"/>
      <c r="M13" s="69"/>
      <c r="N13" s="70"/>
      <c r="P13" s="69"/>
      <c r="Q13" s="69"/>
      <c r="R13" s="69"/>
      <c r="S13" s="69"/>
    </row>
    <row r="14" spans="1:19" ht="16.5" customHeight="1" x14ac:dyDescent="0.25">
      <c r="A14" s="6" t="s">
        <v>21</v>
      </c>
      <c r="B14" s="56"/>
      <c r="C14" s="66"/>
      <c r="D14" s="67"/>
      <c r="E14" s="68"/>
      <c r="F14" s="69"/>
      <c r="G14" s="69"/>
      <c r="H14" s="69"/>
      <c r="I14" s="69"/>
      <c r="J14" s="68"/>
      <c r="K14" s="69"/>
      <c r="L14" s="69"/>
      <c r="M14" s="69"/>
      <c r="N14" s="70"/>
      <c r="P14" s="69"/>
      <c r="Q14" s="69"/>
      <c r="R14" s="69"/>
      <c r="S14" s="69"/>
    </row>
    <row r="15" spans="1:19" ht="16.5" customHeight="1" thickBot="1" x14ac:dyDescent="0.3">
      <c r="A15" s="6"/>
      <c r="B15" s="56"/>
      <c r="C15" s="66"/>
      <c r="D15" s="67"/>
      <c r="E15" s="68"/>
      <c r="F15" s="69"/>
      <c r="G15" s="69"/>
      <c r="H15" s="69"/>
      <c r="I15" s="69"/>
      <c r="J15" s="68"/>
      <c r="K15" s="69"/>
      <c r="L15" s="69"/>
      <c r="M15" s="69"/>
      <c r="N15" s="70"/>
      <c r="P15" s="69"/>
      <c r="Q15" s="69"/>
      <c r="R15" s="69"/>
      <c r="S15" s="69"/>
    </row>
    <row r="16" spans="1:19" ht="69" customHeight="1" thickBot="1" x14ac:dyDescent="0.3">
      <c r="A16" s="17" t="s">
        <v>4</v>
      </c>
      <c r="B16" s="18" t="s">
        <v>5</v>
      </c>
      <c r="C16" s="19" t="s">
        <v>6</v>
      </c>
      <c r="D16" s="20" t="s">
        <v>7</v>
      </c>
      <c r="E16" s="21" t="s">
        <v>12</v>
      </c>
      <c r="F16" s="21" t="s">
        <v>8</v>
      </c>
      <c r="G16" s="19" t="s">
        <v>9</v>
      </c>
      <c r="H16" s="19" t="s">
        <v>10</v>
      </c>
      <c r="I16" s="19" t="s">
        <v>11</v>
      </c>
      <c r="J16" s="22"/>
      <c r="K16" s="44" t="s">
        <v>8</v>
      </c>
      <c r="L16" s="45" t="s">
        <v>9</v>
      </c>
      <c r="M16" s="45" t="s">
        <v>10</v>
      </c>
      <c r="N16" s="45" t="s">
        <v>11</v>
      </c>
      <c r="P16" s="21" t="s">
        <v>8</v>
      </c>
      <c r="Q16" s="19" t="s">
        <v>9</v>
      </c>
      <c r="R16" s="19" t="s">
        <v>10</v>
      </c>
      <c r="S16" s="20" t="s">
        <v>11</v>
      </c>
    </row>
    <row r="17" spans="1:19" ht="45" x14ac:dyDescent="0.25">
      <c r="A17" s="64">
        <v>7064</v>
      </c>
      <c r="B17" s="59">
        <v>3113</v>
      </c>
      <c r="C17" s="72" t="s">
        <v>22</v>
      </c>
      <c r="D17" s="43">
        <v>600088855</v>
      </c>
      <c r="E17" s="89">
        <v>0.66</v>
      </c>
      <c r="F17" s="62">
        <v>84371</v>
      </c>
      <c r="G17" s="29">
        <v>28517</v>
      </c>
      <c r="H17" s="41">
        <v>1687</v>
      </c>
      <c r="I17" s="42">
        <v>114575</v>
      </c>
      <c r="K17" s="40">
        <v>84371</v>
      </c>
      <c r="L17" s="61">
        <v>28517</v>
      </c>
      <c r="M17" s="61">
        <v>1687</v>
      </c>
      <c r="N17" s="42">
        <f>SUM(K17:M17)</f>
        <v>114575</v>
      </c>
      <c r="P17" s="55">
        <f t="shared" ref="P17" si="4">F17-K17</f>
        <v>0</v>
      </c>
      <c r="Q17" s="47">
        <f t="shared" ref="Q17" si="5">G17-L17</f>
        <v>0</v>
      </c>
      <c r="R17" s="47">
        <f t="shared" ref="R17" si="6">H17-M17</f>
        <v>0</v>
      </c>
      <c r="S17" s="48">
        <f t="shared" ref="S17" si="7">I17-N17</f>
        <v>0</v>
      </c>
    </row>
    <row r="18" spans="1:19" ht="30" x14ac:dyDescent="0.25">
      <c r="A18" s="64">
        <v>7010</v>
      </c>
      <c r="B18" s="59">
        <v>3111</v>
      </c>
      <c r="C18" s="72" t="s">
        <v>23</v>
      </c>
      <c r="D18" s="43">
        <v>668001127</v>
      </c>
      <c r="E18" s="89">
        <v>1.77</v>
      </c>
      <c r="F18" s="88">
        <v>226268</v>
      </c>
      <c r="G18" s="73">
        <v>76479</v>
      </c>
      <c r="H18" s="80">
        <v>4525</v>
      </c>
      <c r="I18" s="42">
        <v>307272</v>
      </c>
      <c r="K18" s="78">
        <v>226268</v>
      </c>
      <c r="L18" s="79">
        <v>76479</v>
      </c>
      <c r="M18" s="79">
        <v>4525</v>
      </c>
      <c r="N18" s="60">
        <f>SUM(K18:M18)</f>
        <v>307272</v>
      </c>
      <c r="P18" s="28">
        <f t="shared" ref="P18" si="8">F18-K18</f>
        <v>0</v>
      </c>
      <c r="Q18" s="29">
        <f t="shared" ref="Q18" si="9">G18-L18</f>
        <v>0</v>
      </c>
      <c r="R18" s="29">
        <f t="shared" ref="R18" si="10">H18-M18</f>
        <v>0</v>
      </c>
      <c r="S18" s="30">
        <f t="shared" ref="S18" si="11">I18-N18</f>
        <v>0</v>
      </c>
    </row>
    <row r="19" spans="1:19" ht="30" x14ac:dyDescent="0.25">
      <c r="A19" s="64">
        <v>7209</v>
      </c>
      <c r="B19" s="59">
        <v>3113</v>
      </c>
      <c r="C19" s="72" t="s">
        <v>24</v>
      </c>
      <c r="D19" s="43">
        <v>650060369</v>
      </c>
      <c r="E19" s="89">
        <v>0.17499999999999999</v>
      </c>
      <c r="F19" s="88">
        <v>22371</v>
      </c>
      <c r="G19" s="73">
        <v>7561</v>
      </c>
      <c r="H19" s="80">
        <v>447</v>
      </c>
      <c r="I19" s="42">
        <v>30379</v>
      </c>
      <c r="K19" s="75">
        <v>22371</v>
      </c>
      <c r="L19" s="73">
        <v>7561</v>
      </c>
      <c r="M19" s="73">
        <v>447</v>
      </c>
      <c r="N19" s="42">
        <f>SUM(K19:M19)</f>
        <v>30379</v>
      </c>
      <c r="P19" s="28">
        <f t="shared" ref="P19" si="12">F19-K19</f>
        <v>0</v>
      </c>
      <c r="Q19" s="29">
        <f t="shared" ref="Q19" si="13">G19-L19</f>
        <v>0</v>
      </c>
      <c r="R19" s="29">
        <f t="shared" ref="R19" si="14">H19-M19</f>
        <v>0</v>
      </c>
      <c r="S19" s="30">
        <f t="shared" ref="S19" si="15">I19-N19</f>
        <v>0</v>
      </c>
    </row>
    <row r="20" spans="1:19" x14ac:dyDescent="0.25">
      <c r="A20" s="64">
        <v>7236</v>
      </c>
      <c r="B20" s="59">
        <v>3111</v>
      </c>
      <c r="C20" s="72" t="s">
        <v>25</v>
      </c>
      <c r="D20" s="43">
        <v>600091741</v>
      </c>
      <c r="E20" s="89">
        <v>8.8999999999999996E-2</v>
      </c>
      <c r="F20" s="88">
        <v>11377</v>
      </c>
      <c r="G20" s="73">
        <v>3845</v>
      </c>
      <c r="H20" s="80">
        <v>227</v>
      </c>
      <c r="I20" s="42">
        <v>15449</v>
      </c>
      <c r="K20" s="75">
        <v>11377</v>
      </c>
      <c r="L20" s="73">
        <v>3845</v>
      </c>
      <c r="M20" s="73">
        <v>227</v>
      </c>
      <c r="N20" s="42">
        <f>SUM(K20:M20)</f>
        <v>15449</v>
      </c>
      <c r="P20" s="28">
        <f t="shared" ref="P20" si="16">F20-K20</f>
        <v>0</v>
      </c>
      <c r="Q20" s="29">
        <f t="shared" ref="Q20" si="17">G20-L20</f>
        <v>0</v>
      </c>
      <c r="R20" s="29">
        <f t="shared" ref="R20" si="18">H20-M20</f>
        <v>0</v>
      </c>
      <c r="S20" s="30">
        <f t="shared" ref="S20" si="19">I20-N20</f>
        <v>0</v>
      </c>
    </row>
    <row r="21" spans="1:19" x14ac:dyDescent="0.25">
      <c r="A21" s="74">
        <v>7477</v>
      </c>
      <c r="B21" s="59">
        <v>3111</v>
      </c>
      <c r="C21" s="72" t="s">
        <v>26</v>
      </c>
      <c r="D21" s="43">
        <v>668000937</v>
      </c>
      <c r="E21" s="89">
        <v>0.03</v>
      </c>
      <c r="F21" s="88">
        <v>3835</v>
      </c>
      <c r="G21" s="73">
        <v>1296</v>
      </c>
      <c r="H21" s="80">
        <v>76</v>
      </c>
      <c r="I21" s="42">
        <v>5207</v>
      </c>
      <c r="K21" s="75">
        <v>3835</v>
      </c>
      <c r="L21" s="73">
        <v>1296</v>
      </c>
      <c r="M21" s="73">
        <v>76</v>
      </c>
      <c r="N21" s="42">
        <f>SUM(K21:M21)</f>
        <v>5207</v>
      </c>
      <c r="P21" s="28">
        <f t="shared" ref="P21" si="20">F21-K21</f>
        <v>0</v>
      </c>
      <c r="Q21" s="29">
        <f t="shared" ref="Q21" si="21">G21-L21</f>
        <v>0</v>
      </c>
      <c r="R21" s="29">
        <f t="shared" ref="R21" si="22">H21-M21</f>
        <v>0</v>
      </c>
      <c r="S21" s="30">
        <f t="shared" ref="S21" si="23">I21-N21</f>
        <v>0</v>
      </c>
    </row>
    <row r="22" spans="1:19" x14ac:dyDescent="0.25">
      <c r="A22" s="74">
        <v>7449</v>
      </c>
      <c r="B22" s="59">
        <v>3111</v>
      </c>
      <c r="C22" s="72" t="s">
        <v>31</v>
      </c>
      <c r="D22" s="43">
        <v>668000341</v>
      </c>
      <c r="E22" s="89">
        <v>0.77600000000000002</v>
      </c>
      <c r="F22" s="88">
        <v>99200</v>
      </c>
      <c r="G22" s="73">
        <v>33530</v>
      </c>
      <c r="H22" s="73">
        <v>1984</v>
      </c>
      <c r="I22" s="42">
        <v>134714</v>
      </c>
      <c r="K22" s="91">
        <v>20454</v>
      </c>
      <c r="L22" s="92">
        <v>6913</v>
      </c>
      <c r="M22" s="92">
        <v>409</v>
      </c>
      <c r="N22" s="42">
        <v>27776</v>
      </c>
      <c r="P22" s="28">
        <f t="shared" ref="P22" si="24">F22-K22</f>
        <v>78746</v>
      </c>
      <c r="Q22" s="29">
        <f t="shared" ref="Q22" si="25">G22-L22</f>
        <v>26617</v>
      </c>
      <c r="R22" s="29">
        <f t="shared" ref="R22" si="26">H22-M22</f>
        <v>1575</v>
      </c>
      <c r="S22" s="42">
        <f t="shared" ref="S22" si="27">I22-N22</f>
        <v>106938</v>
      </c>
    </row>
    <row r="23" spans="1:19" ht="30" x14ac:dyDescent="0.25">
      <c r="A23" s="64">
        <v>7663</v>
      </c>
      <c r="B23" s="59">
        <v>3117</v>
      </c>
      <c r="C23" s="72" t="s">
        <v>27</v>
      </c>
      <c r="D23" s="43">
        <v>650061748</v>
      </c>
      <c r="E23" s="89">
        <v>8.9999999999999993E-3</v>
      </c>
      <c r="F23" s="88">
        <v>1151</v>
      </c>
      <c r="G23" s="73">
        <v>389</v>
      </c>
      <c r="H23" s="80">
        <v>23</v>
      </c>
      <c r="I23" s="42">
        <v>1563</v>
      </c>
      <c r="K23" s="75">
        <v>1151</v>
      </c>
      <c r="L23" s="73">
        <v>389</v>
      </c>
      <c r="M23" s="73">
        <v>23</v>
      </c>
      <c r="N23" s="42">
        <f>SUM(K23:M23)</f>
        <v>1563</v>
      </c>
      <c r="P23" s="28">
        <f t="shared" ref="P23" si="28">F23-K23</f>
        <v>0</v>
      </c>
      <c r="Q23" s="29">
        <f t="shared" ref="Q23" si="29">G23-L23</f>
        <v>0</v>
      </c>
      <c r="R23" s="29">
        <f t="shared" ref="R23" si="30">H23-M23</f>
        <v>0</v>
      </c>
      <c r="S23" s="30">
        <f t="shared" ref="S23" si="31">I23-N23</f>
        <v>0</v>
      </c>
    </row>
    <row r="24" spans="1:19" ht="30" x14ac:dyDescent="0.25">
      <c r="A24" s="64">
        <v>7669</v>
      </c>
      <c r="B24" s="59">
        <v>3117</v>
      </c>
      <c r="C24" s="72" t="s">
        <v>28</v>
      </c>
      <c r="D24" s="43">
        <v>600097731</v>
      </c>
      <c r="E24" s="89">
        <v>0.1</v>
      </c>
      <c r="F24" s="88">
        <v>12784</v>
      </c>
      <c r="G24" s="73">
        <v>4321</v>
      </c>
      <c r="H24" s="80">
        <v>255</v>
      </c>
      <c r="I24" s="42">
        <v>17360</v>
      </c>
      <c r="K24" s="75">
        <v>12784</v>
      </c>
      <c r="L24" s="73">
        <v>4321</v>
      </c>
      <c r="M24" s="73">
        <v>255</v>
      </c>
      <c r="N24" s="42">
        <f>SUM(K24:M24)</f>
        <v>17360</v>
      </c>
      <c r="P24" s="28">
        <f t="shared" ref="P24" si="32">F24-K24</f>
        <v>0</v>
      </c>
      <c r="Q24" s="29">
        <f t="shared" ref="Q24" si="33">G24-L24</f>
        <v>0</v>
      </c>
      <c r="R24" s="29">
        <f t="shared" ref="R24" si="34">H24-M24</f>
        <v>0</v>
      </c>
      <c r="S24" s="30">
        <f t="shared" ref="S24" si="35">I24-N24</f>
        <v>0</v>
      </c>
    </row>
    <row r="25" spans="1:19" x14ac:dyDescent="0.25">
      <c r="A25" s="64">
        <v>7819</v>
      </c>
      <c r="B25" s="59">
        <v>3111</v>
      </c>
      <c r="C25" s="72" t="s">
        <v>29</v>
      </c>
      <c r="D25" s="43">
        <v>600101266</v>
      </c>
      <c r="E25" s="89">
        <v>0.40100000000000002</v>
      </c>
      <c r="F25" s="88">
        <v>51262</v>
      </c>
      <c r="G25" s="73">
        <v>17327</v>
      </c>
      <c r="H25" s="80">
        <v>1025</v>
      </c>
      <c r="I25" s="42">
        <v>69614</v>
      </c>
      <c r="K25" s="75">
        <v>7670</v>
      </c>
      <c r="L25" s="73">
        <v>2593</v>
      </c>
      <c r="M25" s="73">
        <v>153</v>
      </c>
      <c r="N25" s="42">
        <f>SUM(K25:M25)</f>
        <v>10416</v>
      </c>
      <c r="P25" s="28">
        <f t="shared" ref="P25" si="36">F25-K25</f>
        <v>43592</v>
      </c>
      <c r="Q25" s="29">
        <f t="shared" ref="Q25" si="37">G25-L25</f>
        <v>14734</v>
      </c>
      <c r="R25" s="29">
        <f t="shared" ref="R25" si="38">H25-M25</f>
        <v>872</v>
      </c>
      <c r="S25" s="42">
        <f t="shared" ref="S25" si="39">I25-N25</f>
        <v>59198</v>
      </c>
    </row>
    <row r="26" spans="1:19" x14ac:dyDescent="0.25">
      <c r="A26" s="64">
        <v>7841</v>
      </c>
      <c r="B26" s="59">
        <v>3111</v>
      </c>
      <c r="C26" s="72" t="s">
        <v>30</v>
      </c>
      <c r="D26" s="43">
        <v>668001046</v>
      </c>
      <c r="E26" s="98">
        <v>3.22</v>
      </c>
      <c r="F26" s="88">
        <v>411629</v>
      </c>
      <c r="G26" s="73">
        <v>139131</v>
      </c>
      <c r="H26" s="80">
        <v>8232</v>
      </c>
      <c r="I26" s="42">
        <v>558992</v>
      </c>
      <c r="K26" s="93">
        <v>411629</v>
      </c>
      <c r="L26" s="94">
        <v>139131</v>
      </c>
      <c r="M26" s="94">
        <v>8232</v>
      </c>
      <c r="N26" s="42">
        <f>SUM(K26:M26)</f>
        <v>558992</v>
      </c>
      <c r="P26" s="95">
        <f t="shared" ref="P26" si="40">F26-K26</f>
        <v>0</v>
      </c>
      <c r="Q26" s="96">
        <f t="shared" ref="Q26:Q27" si="41">G26-L26</f>
        <v>0</v>
      </c>
      <c r="R26" s="96">
        <f t="shared" ref="R26:R27" si="42">H26-M26</f>
        <v>0</v>
      </c>
      <c r="S26" s="97">
        <f t="shared" ref="S26:S27" si="43">I26-N26</f>
        <v>0</v>
      </c>
    </row>
    <row r="27" spans="1:19" ht="30.75" thickBot="1" x14ac:dyDescent="0.3">
      <c r="A27" s="65">
        <v>7854</v>
      </c>
      <c r="B27" s="90">
        <v>3113</v>
      </c>
      <c r="C27" s="72" t="s">
        <v>32</v>
      </c>
      <c r="D27" s="43">
        <v>600101975</v>
      </c>
      <c r="E27" s="99">
        <v>0.68</v>
      </c>
      <c r="F27" s="73">
        <v>86928</v>
      </c>
      <c r="G27" s="73">
        <v>29382</v>
      </c>
      <c r="H27" s="73">
        <v>1738</v>
      </c>
      <c r="I27" s="100">
        <v>118048</v>
      </c>
      <c r="K27" s="73">
        <v>86928</v>
      </c>
      <c r="L27" s="73">
        <v>29382</v>
      </c>
      <c r="M27" s="73">
        <v>1738</v>
      </c>
      <c r="N27" s="100">
        <v>118048</v>
      </c>
      <c r="P27" s="49">
        <f t="shared" ref="P27" si="44">F27-K27</f>
        <v>0</v>
      </c>
      <c r="Q27" s="53">
        <f t="shared" si="41"/>
        <v>0</v>
      </c>
      <c r="R27" s="53">
        <f t="shared" si="42"/>
        <v>0</v>
      </c>
      <c r="S27" s="50">
        <f t="shared" si="43"/>
        <v>0</v>
      </c>
    </row>
    <row r="28" spans="1:19" ht="24" customHeight="1" thickBot="1" x14ac:dyDescent="0.3">
      <c r="C28" s="32" t="s">
        <v>15</v>
      </c>
      <c r="D28" s="33"/>
      <c r="E28" s="87">
        <f>SUM(E17:E27)</f>
        <v>7.91</v>
      </c>
      <c r="F28" s="63">
        <f t="shared" ref="F28:H28" si="45">SUM(F17:F27)</f>
        <v>1011176</v>
      </c>
      <c r="G28" s="63">
        <f t="shared" si="45"/>
        <v>341778</v>
      </c>
      <c r="H28" s="63">
        <f t="shared" si="45"/>
        <v>20219</v>
      </c>
      <c r="I28" s="63">
        <f>SUM(I17:I27)</f>
        <v>1373173</v>
      </c>
      <c r="K28" s="34">
        <f t="shared" ref="K28" si="46">SUM(K17:K27)</f>
        <v>888838</v>
      </c>
      <c r="L28" s="35">
        <f t="shared" ref="L28" si="47">SUM(L17:L27)</f>
        <v>300427</v>
      </c>
      <c r="M28" s="63">
        <f t="shared" ref="M28" si="48">SUM(M17:M27)</f>
        <v>17772</v>
      </c>
      <c r="N28" s="46">
        <f>SUM(N17:N27)</f>
        <v>1207037</v>
      </c>
      <c r="P28" s="81">
        <f t="shared" ref="P28" si="49">SUM(P17:P27)</f>
        <v>122338</v>
      </c>
      <c r="Q28" s="63">
        <f t="shared" ref="Q28" si="50">SUM(Q17:Q27)</f>
        <v>41351</v>
      </c>
      <c r="R28" s="63">
        <f t="shared" ref="R28" si="51">SUM(R17:R27)</f>
        <v>2447</v>
      </c>
      <c r="S28" s="37">
        <f>SUM(S17:S27)</f>
        <v>166136</v>
      </c>
    </row>
    <row r="30" spans="1:19" x14ac:dyDescent="0.25">
      <c r="C30" s="57"/>
      <c r="K30" s="58"/>
      <c r="L30" s="58"/>
      <c r="M30" s="58"/>
      <c r="N30" s="58"/>
    </row>
  </sheetData>
  <pageMargins left="0.35433070866141736" right="0.19685039370078741" top="0.47244094488188981" bottom="0.19" header="0.23622047244094491" footer="0.15748031496062992"/>
  <pageSetup paperSize="9" scale="71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ÚZ 33077+ÚZ 33074 vratky</vt:lpstr>
      <vt:lpstr>'tab. ÚZ 33077+ÚZ 33074 vratky'!Názvy_tisku</vt:lpstr>
      <vt:lpstr>'tab. ÚZ 33077+ÚZ 33074 vratky'!Oblast_tisku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2019-12-05T14:32:33Z</dcterms:modified>
</cp:coreProperties>
</file>